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oussch\OneDrive\Documents\School Work\COLUMBIA\Columbia University\Credit Risk Management\Excel Templates\"/>
    </mc:Choice>
  </mc:AlternateContent>
  <xr:revisionPtr revIDLastSave="0" documentId="8_{CCB9A419-2E6F-43EA-A4E9-941062D29478}" xr6:coauthVersionLast="47" xr6:coauthVersionMax="47" xr10:uidLastSave="{00000000-0000-0000-0000-000000000000}"/>
  <bookViews>
    <workbookView xWindow="-110" yWindow="-110" windowWidth="19420" windowHeight="11500" activeTab="1" xr2:uid="{4E3DC9EC-95E1-460E-AA68-56217818CA1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D40" i="2"/>
  <c r="D37" i="2"/>
  <c r="D36" i="2"/>
  <c r="D34" i="2"/>
  <c r="D23" i="2"/>
  <c r="C23" i="2"/>
  <c r="I14" i="2"/>
  <c r="J15" i="2" s="1"/>
  <c r="J16" i="2" s="1"/>
  <c r="D11" i="2" s="1"/>
  <c r="D16" i="2" s="1"/>
  <c r="E10" i="2" s="1"/>
  <c r="E11" i="2" l="1"/>
  <c r="E16" i="2"/>
</calcChain>
</file>

<file path=xl/sharedStrings.xml><?xml version="1.0" encoding="utf-8"?>
<sst xmlns="http://schemas.openxmlformats.org/spreadsheetml/2006/main" count="65" uniqueCount="61">
  <si>
    <t>Probability of Default (PD) by FICO Score (1-Year Horizon)</t>
  </si>
  <si>
    <t>FICO Range</t>
  </si>
  <si>
    <t>Credit Quality</t>
  </si>
  <si>
    <t>Approx. PD (1-Year)</t>
  </si>
  <si>
    <t>800 – 850</t>
  </si>
  <si>
    <t>Exceptional</t>
  </si>
  <si>
    <t>&lt; 0.5%</t>
  </si>
  <si>
    <t>740 – 799</t>
  </si>
  <si>
    <t>Very Good</t>
  </si>
  <si>
    <t>0.5% – 1.0%</t>
  </si>
  <si>
    <t>670 – 739</t>
  </si>
  <si>
    <t>Good</t>
  </si>
  <si>
    <t>1.0% – 3.0%</t>
  </si>
  <si>
    <t>580 – 669</t>
  </si>
  <si>
    <t>Fair (Subprime Edge)</t>
  </si>
  <si>
    <t>3.0% – 10.0%</t>
  </si>
  <si>
    <t>500 – 579</t>
  </si>
  <si>
    <t>Poor</t>
  </si>
  <si>
    <t>10.0% – 20.0%</t>
  </si>
  <si>
    <t>&lt; 500</t>
  </si>
  <si>
    <t>Deep Subprime</t>
  </si>
  <si>
    <t>20% – 50%+</t>
  </si>
  <si>
    <t>Sources &amp; Uses</t>
  </si>
  <si>
    <t xml:space="preserve">Sources </t>
  </si>
  <si>
    <t>Loan</t>
  </si>
  <si>
    <t>Equity</t>
  </si>
  <si>
    <t>Uses</t>
  </si>
  <si>
    <t>House</t>
  </si>
  <si>
    <t>Renovation</t>
  </si>
  <si>
    <t>Transaction Costs &amp; Fees</t>
  </si>
  <si>
    <t xml:space="preserve">     Legal Fees</t>
  </si>
  <si>
    <t xml:space="preserve">      Banking Fees</t>
  </si>
  <si>
    <t xml:space="preserve">       Closing Fees (Title Search, Tax)</t>
  </si>
  <si>
    <t>Total Uses</t>
  </si>
  <si>
    <t>Total</t>
  </si>
  <si>
    <t>DTI %</t>
  </si>
  <si>
    <t>LTV %</t>
  </si>
  <si>
    <t>Cleint Income</t>
  </si>
  <si>
    <t>Amount</t>
  </si>
  <si>
    <t>% Cap</t>
  </si>
  <si>
    <t>Fixed</t>
  </si>
  <si>
    <t>ARM
FF+</t>
  </si>
  <si>
    <t>Maximum Qualification</t>
  </si>
  <si>
    <t>FICO
Score</t>
  </si>
  <si>
    <t>Pricing based on FICO Score</t>
  </si>
  <si>
    <t>Points 
Upfromt 
fees</t>
  </si>
  <si>
    <t>800-850</t>
  </si>
  <si>
    <t>740-799</t>
  </si>
  <si>
    <t>670-739</t>
  </si>
  <si>
    <t>580-669</t>
  </si>
  <si>
    <t>580 or below</t>
  </si>
  <si>
    <t>Interest</t>
  </si>
  <si>
    <t xml:space="preserve">  Float</t>
  </si>
  <si>
    <t xml:space="preserve">  Fixed</t>
  </si>
  <si>
    <t>Monthly Payment</t>
  </si>
  <si>
    <t>Term</t>
  </si>
  <si>
    <t>Fed Fund</t>
  </si>
  <si>
    <t>4,5%</t>
  </si>
  <si>
    <t>years</t>
  </si>
  <si>
    <t>initial</t>
  </si>
  <si>
    <t>Mortgage Money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</si>
</sst>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9" formatCode="_(* #,##0_);_(* \(#,##0\);_(* &quot;-&quot;??_);_(@_)"/>
    <numFmt numFmtId="170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169" fontId="0" fillId="0" borderId="0" xfId="1" applyNumberFormat="1" applyFont="1"/>
    <xf numFmtId="170" fontId="0" fillId="0" borderId="0" xfId="2" applyNumberFormat="1" applyFont="1"/>
    <xf numFmtId="169" fontId="0" fillId="0" borderId="2" xfId="1" applyNumberFormat="1" applyFont="1" applyBorder="1"/>
    <xf numFmtId="0" fontId="0" fillId="0" borderId="0" xfId="0" applyAlignment="1">
      <alignment horizontal="center"/>
    </xf>
    <xf numFmtId="9" fontId="3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3" fillId="2" borderId="0" xfId="0" applyFont="1" applyFill="1"/>
    <xf numFmtId="0" fontId="2" fillId="3" borderId="0" xfId="0" applyFont="1" applyFill="1"/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0" fontId="0" fillId="4" borderId="1" xfId="0" applyNumberFormat="1" applyFill="1" applyBorder="1" applyAlignment="1">
      <alignment horizontal="center"/>
    </xf>
    <xf numFmtId="169" fontId="0" fillId="4" borderId="1" xfId="0" applyNumberFormat="1" applyFill="1" applyBorder="1" applyAlignment="1"/>
    <xf numFmtId="169" fontId="0" fillId="4" borderId="1" xfId="0" applyNumberFormat="1" applyFill="1" applyBorder="1"/>
    <xf numFmtId="170" fontId="0" fillId="0" borderId="2" xfId="2" applyNumberFormat="1" applyFont="1" applyBorder="1"/>
    <xf numFmtId="0" fontId="3" fillId="2" borderId="1" xfId="0" applyFont="1" applyFill="1" applyBorder="1" applyAlignment="1">
      <alignment wrapText="1"/>
    </xf>
    <xf numFmtId="0" fontId="0" fillId="0" borderId="1" xfId="0" quotePrefix="1" applyBorder="1" applyAlignment="1">
      <alignment horizontal="center"/>
    </xf>
    <xf numFmtId="0" fontId="0" fillId="4" borderId="1" xfId="0" quotePrefix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169" fontId="0" fillId="0" borderId="3" xfId="0" applyNumberFormat="1" applyBorder="1"/>
    <xf numFmtId="0" fontId="0" fillId="0" borderId="0" xfId="0" applyBorder="1"/>
    <xf numFmtId="10" fontId="0" fillId="0" borderId="0" xfId="0" applyNumberFormat="1" applyBorder="1"/>
    <xf numFmtId="10" fontId="0" fillId="0" borderId="3" xfId="0" applyNumberFormat="1" applyBorder="1"/>
    <xf numFmtId="6" fontId="0" fillId="0" borderId="0" xfId="0" applyNumberFormat="1" applyBorder="1"/>
    <xf numFmtId="0" fontId="0" fillId="2" borderId="0" xfId="0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6C6C2-2215-416C-8871-66E5AED49501}">
  <dimension ref="D7:F14"/>
  <sheetViews>
    <sheetView workbookViewId="0">
      <selection activeCell="F19" sqref="F19"/>
    </sheetView>
  </sheetViews>
  <sheetFormatPr defaultRowHeight="14.5" x14ac:dyDescent="0.35"/>
  <cols>
    <col min="4" max="6" width="23.08984375" customWidth="1"/>
  </cols>
  <sheetData>
    <row r="7" spans="4:6" ht="18.5" x14ac:dyDescent="0.35">
      <c r="D7" s="1" t="s">
        <v>0</v>
      </c>
    </row>
    <row r="8" spans="4:6" ht="25.5" customHeight="1" x14ac:dyDescent="0.35">
      <c r="D8" s="2" t="s">
        <v>1</v>
      </c>
      <c r="E8" s="2" t="s">
        <v>2</v>
      </c>
      <c r="F8" s="2" t="s">
        <v>3</v>
      </c>
    </row>
    <row r="9" spans="4:6" ht="24.5" customHeight="1" x14ac:dyDescent="0.35">
      <c r="D9" s="3" t="s">
        <v>4</v>
      </c>
      <c r="E9" s="3" t="s">
        <v>5</v>
      </c>
      <c r="F9" s="4" t="s">
        <v>6</v>
      </c>
    </row>
    <row r="10" spans="4:6" ht="24.5" customHeight="1" x14ac:dyDescent="0.35">
      <c r="D10" s="3" t="s">
        <v>7</v>
      </c>
      <c r="E10" s="3" t="s">
        <v>8</v>
      </c>
      <c r="F10" s="4" t="s">
        <v>9</v>
      </c>
    </row>
    <row r="11" spans="4:6" ht="24.5" customHeight="1" x14ac:dyDescent="0.35">
      <c r="D11" s="3" t="s">
        <v>10</v>
      </c>
      <c r="E11" s="3" t="s">
        <v>11</v>
      </c>
      <c r="F11" s="4" t="s">
        <v>12</v>
      </c>
    </row>
    <row r="12" spans="4:6" ht="24.5" customHeight="1" x14ac:dyDescent="0.35">
      <c r="D12" s="3" t="s">
        <v>13</v>
      </c>
      <c r="E12" s="3" t="s">
        <v>14</v>
      </c>
      <c r="F12" s="4" t="s">
        <v>15</v>
      </c>
    </row>
    <row r="13" spans="4:6" ht="24.5" customHeight="1" x14ac:dyDescent="0.35">
      <c r="D13" s="3" t="s">
        <v>16</v>
      </c>
      <c r="E13" s="3" t="s">
        <v>17</v>
      </c>
      <c r="F13" s="4" t="s">
        <v>18</v>
      </c>
    </row>
    <row r="14" spans="4:6" ht="24.5" customHeight="1" x14ac:dyDescent="0.35">
      <c r="D14" s="3" t="s">
        <v>19</v>
      </c>
      <c r="E14" s="3" t="s">
        <v>20</v>
      </c>
      <c r="F14" s="4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5B2D6-F459-494B-95DD-B7DCF2259891}">
  <dimension ref="C7:J43"/>
  <sheetViews>
    <sheetView showGridLines="0" tabSelected="1" topLeftCell="A19" workbookViewId="0">
      <selection activeCell="I29" sqref="I29"/>
    </sheetView>
  </sheetViews>
  <sheetFormatPr defaultRowHeight="14.5" x14ac:dyDescent="0.35"/>
  <cols>
    <col min="3" max="4" width="11.1796875" bestFit="1" customWidth="1"/>
    <col min="7" max="7" width="26.36328125" customWidth="1"/>
    <col min="8" max="8" width="7.453125" customWidth="1"/>
    <col min="10" max="10" width="11.1796875" bestFit="1" customWidth="1"/>
  </cols>
  <sheetData>
    <row r="7" spans="3:10" x14ac:dyDescent="0.35">
      <c r="C7" s="5" t="s">
        <v>22</v>
      </c>
    </row>
    <row r="8" spans="3:10" x14ac:dyDescent="0.35">
      <c r="C8" s="13" t="s">
        <v>23</v>
      </c>
      <c r="D8" s="13"/>
      <c r="E8" s="13"/>
      <c r="F8" s="13"/>
      <c r="G8" s="13" t="s">
        <v>26</v>
      </c>
      <c r="H8" s="13"/>
      <c r="I8" s="13"/>
      <c r="J8" s="13"/>
    </row>
    <row r="9" spans="3:10" x14ac:dyDescent="0.35">
      <c r="C9" s="12"/>
      <c r="D9" s="12" t="s">
        <v>38</v>
      </c>
      <c r="E9" s="12" t="s">
        <v>39</v>
      </c>
      <c r="F9" s="12"/>
      <c r="G9" s="12"/>
      <c r="H9" s="12"/>
      <c r="I9" s="12"/>
      <c r="J9" s="14" t="s">
        <v>38</v>
      </c>
    </row>
    <row r="10" spans="3:10" x14ac:dyDescent="0.35">
      <c r="C10" t="s">
        <v>24</v>
      </c>
      <c r="D10" s="6">
        <v>400000</v>
      </c>
      <c r="E10" s="7">
        <f>D10/$D$16</f>
        <v>0.59701492537313428</v>
      </c>
      <c r="F10" s="6"/>
      <c r="G10" s="6" t="s">
        <v>27</v>
      </c>
      <c r="H10" s="6"/>
      <c r="I10" s="6"/>
      <c r="J10" s="6">
        <v>600000</v>
      </c>
    </row>
    <row r="11" spans="3:10" x14ac:dyDescent="0.35">
      <c r="C11" t="s">
        <v>25</v>
      </c>
      <c r="D11" s="6">
        <f>J16-D10</f>
        <v>270000</v>
      </c>
      <c r="E11" s="7">
        <f>D11/$D$16</f>
        <v>0.40298507462686567</v>
      </c>
      <c r="F11" s="6"/>
      <c r="G11" s="6" t="s">
        <v>28</v>
      </c>
      <c r="H11" s="6"/>
      <c r="I11" s="6"/>
      <c r="J11" s="6">
        <v>50000</v>
      </c>
    </row>
    <row r="12" spans="3:10" x14ac:dyDescent="0.35">
      <c r="D12" s="6"/>
      <c r="E12" s="6"/>
      <c r="F12" s="6"/>
      <c r="G12" s="6" t="s">
        <v>29</v>
      </c>
      <c r="H12" s="6"/>
      <c r="I12" s="6"/>
      <c r="J12" s="6"/>
    </row>
    <row r="13" spans="3:10" x14ac:dyDescent="0.35">
      <c r="D13" s="6"/>
      <c r="E13" s="6"/>
      <c r="F13" s="6"/>
      <c r="G13" s="6" t="s">
        <v>30</v>
      </c>
      <c r="H13" s="6"/>
      <c r="I13" s="6">
        <v>7000</v>
      </c>
      <c r="J13" s="6"/>
    </row>
    <row r="14" spans="3:10" x14ac:dyDescent="0.35">
      <c r="D14" s="6"/>
      <c r="E14" s="6"/>
      <c r="F14" s="6"/>
      <c r="G14" s="6" t="s">
        <v>31</v>
      </c>
      <c r="H14" s="7">
        <v>0.02</v>
      </c>
      <c r="I14" s="6">
        <f>H14*D10</f>
        <v>8000</v>
      </c>
      <c r="J14" s="6"/>
    </row>
    <row r="15" spans="3:10" x14ac:dyDescent="0.35">
      <c r="D15" s="6"/>
      <c r="E15" s="6"/>
      <c r="F15" s="6"/>
      <c r="G15" s="6" t="s">
        <v>32</v>
      </c>
      <c r="H15" s="6"/>
      <c r="I15" s="6">
        <v>5000</v>
      </c>
      <c r="J15" s="6">
        <f>SUM(I13:I15)</f>
        <v>20000</v>
      </c>
    </row>
    <row r="16" spans="3:10" ht="15" thickBot="1" x14ac:dyDescent="0.4">
      <c r="C16" t="s">
        <v>34</v>
      </c>
      <c r="D16" s="8">
        <f>SUM(D10:D14)</f>
        <v>670000</v>
      </c>
      <c r="E16" s="21">
        <f>D16/$D$16</f>
        <v>1</v>
      </c>
      <c r="F16" s="6"/>
      <c r="G16" s="6" t="s">
        <v>33</v>
      </c>
      <c r="H16" s="6"/>
      <c r="I16" s="6"/>
      <c r="J16" s="8">
        <f>SUM(J10:J15)</f>
        <v>670000</v>
      </c>
    </row>
    <row r="17" spans="3:6" ht="15" thickTop="1" x14ac:dyDescent="0.35"/>
    <row r="18" spans="3:6" x14ac:dyDescent="0.35">
      <c r="C18" t="s">
        <v>37</v>
      </c>
      <c r="E18" s="6">
        <v>120000</v>
      </c>
    </row>
    <row r="20" spans="3:6" x14ac:dyDescent="0.35">
      <c r="C20" s="5" t="s">
        <v>42</v>
      </c>
    </row>
    <row r="21" spans="3:6" x14ac:dyDescent="0.35">
      <c r="C21" s="11" t="s">
        <v>35</v>
      </c>
      <c r="D21" s="11" t="s">
        <v>36</v>
      </c>
    </row>
    <row r="22" spans="3:6" x14ac:dyDescent="0.35">
      <c r="C22" s="10">
        <v>0.28000000000000003</v>
      </c>
      <c r="D22" s="10">
        <v>0.8</v>
      </c>
    </row>
    <row r="23" spans="3:6" x14ac:dyDescent="0.35">
      <c r="C23" s="19">
        <f>E18/C22</f>
        <v>428571.42857142852</v>
      </c>
      <c r="D23" s="20">
        <f>(J10+J11)*D22</f>
        <v>520000</v>
      </c>
    </row>
    <row r="25" spans="3:6" x14ac:dyDescent="0.35">
      <c r="C25" s="5" t="s">
        <v>44</v>
      </c>
    </row>
    <row r="26" spans="3:6" ht="43.5" x14ac:dyDescent="0.35">
      <c r="C26" s="22" t="s">
        <v>43</v>
      </c>
      <c r="D26" s="17" t="s">
        <v>41</v>
      </c>
      <c r="E26" s="11" t="s">
        <v>40</v>
      </c>
      <c r="F26" s="17" t="s">
        <v>45</v>
      </c>
    </row>
    <row r="27" spans="3:6" x14ac:dyDescent="0.35">
      <c r="C27" s="23" t="s">
        <v>46</v>
      </c>
      <c r="D27" s="16">
        <v>0.01</v>
      </c>
      <c r="E27" s="16">
        <v>4.4999999999999998E-2</v>
      </c>
      <c r="F27" s="16">
        <v>0.01</v>
      </c>
    </row>
    <row r="28" spans="3:6" x14ac:dyDescent="0.35">
      <c r="C28" s="24" t="s">
        <v>47</v>
      </c>
      <c r="D28" s="18">
        <v>1.4999999999999999E-2</v>
      </c>
      <c r="E28" s="18">
        <v>0.06</v>
      </c>
      <c r="F28" s="18">
        <v>0.02</v>
      </c>
    </row>
    <row r="29" spans="3:6" x14ac:dyDescent="0.35">
      <c r="C29" s="23" t="s">
        <v>48</v>
      </c>
      <c r="D29" s="16">
        <v>0.03</v>
      </c>
      <c r="E29" s="16">
        <v>0.08</v>
      </c>
      <c r="F29" s="16">
        <v>2.5000000000000001E-2</v>
      </c>
    </row>
    <row r="30" spans="3:6" x14ac:dyDescent="0.35">
      <c r="C30" s="23" t="s">
        <v>49</v>
      </c>
      <c r="D30" s="16" t="s">
        <v>57</v>
      </c>
      <c r="E30" s="16">
        <v>0.1</v>
      </c>
      <c r="F30" s="16">
        <v>3.5000000000000003E-2</v>
      </c>
    </row>
    <row r="31" spans="3:6" x14ac:dyDescent="0.35">
      <c r="C31" s="15" t="s">
        <v>50</v>
      </c>
      <c r="D31" s="16">
        <v>0.06</v>
      </c>
      <c r="E31" s="16">
        <v>0.12</v>
      </c>
      <c r="F31" s="16">
        <v>4.4999999999999998E-2</v>
      </c>
    </row>
    <row r="32" spans="3:6" x14ac:dyDescent="0.35">
      <c r="D32" s="9"/>
      <c r="E32" s="9"/>
    </row>
    <row r="33" spans="3:5" x14ac:dyDescent="0.35">
      <c r="C33" s="12" t="s">
        <v>60</v>
      </c>
      <c r="D33" s="32"/>
      <c r="E33" s="32"/>
    </row>
    <row r="34" spans="3:5" x14ac:dyDescent="0.35">
      <c r="C34" s="26" t="s">
        <v>38</v>
      </c>
      <c r="D34" s="27">
        <f>D10</f>
        <v>400000</v>
      </c>
      <c r="E34" s="26"/>
    </row>
    <row r="35" spans="3:5" x14ac:dyDescent="0.35">
      <c r="C35" s="26" t="s">
        <v>51</v>
      </c>
      <c r="D35" s="26"/>
      <c r="E35" s="26"/>
    </row>
    <row r="36" spans="3:5" x14ac:dyDescent="0.35">
      <c r="C36" s="28" t="s">
        <v>52</v>
      </c>
      <c r="D36" s="29">
        <f>D28</f>
        <v>1.4999999999999999E-2</v>
      </c>
      <c r="E36" s="28"/>
    </row>
    <row r="37" spans="3:5" x14ac:dyDescent="0.35">
      <c r="C37" s="28" t="s">
        <v>53</v>
      </c>
      <c r="D37" s="29">
        <f>E28</f>
        <v>0.06</v>
      </c>
      <c r="E37" s="28"/>
    </row>
    <row r="38" spans="3:5" x14ac:dyDescent="0.35">
      <c r="C38" s="26" t="s">
        <v>56</v>
      </c>
      <c r="D38" s="30">
        <v>0.03</v>
      </c>
      <c r="E38" s="26"/>
    </row>
    <row r="39" spans="3:5" x14ac:dyDescent="0.35">
      <c r="C39" s="26" t="s">
        <v>54</v>
      </c>
      <c r="D39" s="26"/>
      <c r="E39" s="26"/>
    </row>
    <row r="40" spans="3:5" x14ac:dyDescent="0.35">
      <c r="C40" s="28" t="s">
        <v>52</v>
      </c>
      <c r="D40" s="31">
        <f>PMT((D36+D38)/12,$D$42*30,-$D$34)</f>
        <v>1553.4942613610299</v>
      </c>
      <c r="E40" s="28" t="s">
        <v>59</v>
      </c>
    </row>
    <row r="41" spans="3:5" x14ac:dyDescent="0.35">
      <c r="C41" s="28" t="s">
        <v>53</v>
      </c>
      <c r="D41" s="31">
        <f>PMT(D37/12,$D$42*30,-$D$34)</f>
        <v>2022.723802404299</v>
      </c>
      <c r="E41" s="28"/>
    </row>
    <row r="42" spans="3:5" ht="15" thickBot="1" x14ac:dyDescent="0.4">
      <c r="C42" s="25" t="s">
        <v>55</v>
      </c>
      <c r="D42" s="25">
        <v>30</v>
      </c>
      <c r="E42" s="25" t="s">
        <v>58</v>
      </c>
    </row>
    <row r="43" spans="3:5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Droussiotis</dc:creator>
  <cp:lastModifiedBy>Chris Droussiotis</cp:lastModifiedBy>
  <dcterms:created xsi:type="dcterms:W3CDTF">2026-03-19T14:27:16Z</dcterms:created>
  <dcterms:modified xsi:type="dcterms:W3CDTF">2026-03-20T20:26:51Z</dcterms:modified>
</cp:coreProperties>
</file>