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II - SECONDARY MARKETS\PROBLEMS\Worksheets and Templates\Problem Spreadsheets - Answers for Instructors\"/>
    </mc:Choice>
  </mc:AlternateContent>
  <xr:revisionPtr revIDLastSave="0" documentId="8_{2994837E-4FEA-47DB-B9EF-53B6F7C6865D}" xr6:coauthVersionLast="47" xr6:coauthVersionMax="47" xr10:uidLastSave="{00000000-0000-0000-0000-000000000000}"/>
  <bookViews>
    <workbookView xWindow="-110" yWindow="-110" windowWidth="19420" windowHeight="10300" xr2:uid="{A8414795-6935-4966-B545-7F0DE23AE6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D24" i="1" s="1"/>
  <c r="C23" i="1"/>
  <c r="D22" i="1"/>
  <c r="D21" i="1"/>
  <c r="E21" i="1" s="1"/>
  <c r="E22" i="1" s="1"/>
  <c r="C15" i="1"/>
  <c r="C12" i="1"/>
  <c r="C14" i="1" s="1"/>
  <c r="C16" i="1" l="1"/>
  <c r="E24" i="1"/>
  <c r="C21" i="1"/>
  <c r="C22" i="1" s="1"/>
  <c r="C24" i="1" s="1"/>
</calcChain>
</file>

<file path=xl/sharedStrings.xml><?xml version="1.0" encoding="utf-8"?>
<sst xmlns="http://schemas.openxmlformats.org/spreadsheetml/2006/main" count="29" uniqueCount="28">
  <si>
    <t>Problem 14.1a-14.2b</t>
  </si>
  <si>
    <t>Volume per 
Contract</t>
  </si>
  <si>
    <t>Units</t>
  </si>
  <si>
    <t>Price</t>
  </si>
  <si>
    <t>Cotton  Dec</t>
  </si>
  <si>
    <t>cents per lbs</t>
  </si>
  <si>
    <t>Cotton  Mar 17</t>
  </si>
  <si>
    <t>Sell in millions  by March 2017=</t>
  </si>
  <si>
    <t>lbs</t>
  </si>
  <si>
    <t>Standard Deviation of Spot price =</t>
  </si>
  <si>
    <t>Standard Deviation of Future price =</t>
  </si>
  <si>
    <t>Correlation=</t>
  </si>
  <si>
    <t>Optimum Ratio for 100%</t>
  </si>
  <si>
    <t>Optimized</t>
  </si>
  <si>
    <t>Optimized Ratio adjusted</t>
  </si>
  <si>
    <t>Total Contracts</t>
  </si>
  <si>
    <t>$4mm/50k</t>
  </si>
  <si>
    <t>a</t>
  </si>
  <si>
    <t>Optimum number of contracts (rounded)</t>
  </si>
  <si>
    <t>b</t>
  </si>
  <si>
    <t>Transaction on Delivery/Expiration Day</t>
  </si>
  <si>
    <t>Cotton Prices</t>
  </si>
  <si>
    <t>Increase/Decrease in Spot Prices</t>
  </si>
  <si>
    <t>Scenarios - Spot Prices</t>
  </si>
  <si>
    <t>Cotton sales</t>
  </si>
  <si>
    <t xml:space="preserve">+ Profit/Loss form Forward Contract </t>
  </si>
  <si>
    <t>Net Payment for the European Goods</t>
  </si>
  <si>
    <t>Fully Hedged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</si>
</sst>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#,#00"/>
    <numFmt numFmtId="167" formatCode="0.000%"/>
    <numFmt numFmtId="168" formatCode="0.00\x"/>
    <numFmt numFmtId="169" formatCode="0.000"/>
    <numFmt numFmtId="170" formatCode="&quot;$&quot;0.00"/>
    <numFmt numFmtId="171" formatCode="&quot;$&quot;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/>
    <xf numFmtId="164" fontId="6" fillId="0" borderId="1" xfId="1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top"/>
    </xf>
    <xf numFmtId="165" fontId="6" fillId="0" borderId="1" xfId="1" quotePrefix="1" applyNumberFormat="1" applyFont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6" fillId="3" borderId="1" xfId="0" applyFont="1" applyFill="1" applyBorder="1"/>
    <xf numFmtId="164" fontId="6" fillId="3" borderId="1" xfId="1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vertical="top"/>
    </xf>
    <xf numFmtId="165" fontId="6" fillId="3" borderId="1" xfId="1" quotePrefix="1" applyNumberFormat="1" applyFont="1" applyFill="1" applyBorder="1" applyAlignment="1">
      <alignment horizontal="right" vertical="top"/>
    </xf>
    <xf numFmtId="166" fontId="0" fillId="0" borderId="0" xfId="0" applyNumberFormat="1" applyAlignment="1">
      <alignment horizontal="center"/>
    </xf>
    <xf numFmtId="167" fontId="0" fillId="0" borderId="0" xfId="3" applyNumberFormat="1" applyFont="1" applyAlignment="1">
      <alignment horizontal="center"/>
    </xf>
    <xf numFmtId="168" fontId="0" fillId="0" borderId="0" xfId="3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2" fontId="0" fillId="0" borderId="0" xfId="0" applyNumberFormat="1" applyAlignment="1">
      <alignment horizontal="center"/>
    </xf>
    <xf numFmtId="0" fontId="0" fillId="0" borderId="0" xfId="0" quotePrefix="1"/>
    <xf numFmtId="0" fontId="2" fillId="0" borderId="0" xfId="0" applyFont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0" fontId="6" fillId="0" borderId="4" xfId="2" applyNumberFormat="1" applyFont="1" applyBorder="1" applyAlignment="1">
      <alignment horizontal="center"/>
    </xf>
    <xf numFmtId="171" fontId="6" fillId="0" borderId="5" xfId="2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6" xfId="1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371472</xdr:colOff>
      <xdr:row>24</xdr:row>
      <xdr:rowOff>93136</xdr:rowOff>
    </xdr:from>
    <xdr:to>
      <xdr:col>4</xdr:col>
      <xdr:colOff>581024</xdr:colOff>
      <xdr:row>25</xdr:row>
      <xdr:rowOff>38100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B0B8C5D6-1707-4DFF-A6F7-41D8DEF58688}"/>
            </a:ext>
          </a:extLst>
        </xdr:cNvPr>
        <xdr:cNvSpPr/>
      </xdr:nvSpPr>
      <xdr:spPr>
        <a:xfrm rot="5400000">
          <a:off x="3939116" y="3910542"/>
          <a:ext cx="135464" cy="1809752"/>
        </a:xfrm>
        <a:prstGeom prst="rightBrac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A18EB-D55A-4729-9170-88644829C5FD}">
  <dimension ref="A1:J28"/>
  <sheetViews>
    <sheetView tabSelected="1" workbookViewId="0">
      <selection activeCell="H8" sqref="H8"/>
    </sheetView>
  </sheetViews>
  <sheetFormatPr defaultRowHeight="14.5" x14ac:dyDescent="0.35"/>
  <cols>
    <col min="1" max="1" width="3.90625" customWidth="1"/>
    <col min="2" max="2" width="35.1796875" customWidth="1"/>
    <col min="3" max="3" width="12" customWidth="1"/>
    <col min="4" max="4" width="10.90625" customWidth="1"/>
    <col min="5" max="7" width="11.90625" customWidth="1"/>
    <col min="8" max="8" width="8.7265625" style="2"/>
    <col min="9" max="9" width="13.1796875" style="2" customWidth="1"/>
    <col min="10" max="10" width="8.7265625" style="2"/>
  </cols>
  <sheetData>
    <row r="1" spans="1:8" ht="20" x14ac:dyDescent="0.4">
      <c r="B1" s="1" t="s">
        <v>0</v>
      </c>
    </row>
    <row r="3" spans="1:8" ht="26" x14ac:dyDescent="0.35">
      <c r="B3" s="3"/>
      <c r="C3" s="4" t="s">
        <v>1</v>
      </c>
      <c r="D3" s="5" t="s">
        <v>2</v>
      </c>
      <c r="E3" s="5" t="s">
        <v>3</v>
      </c>
      <c r="H3" s="6"/>
    </row>
    <row r="4" spans="1:8" x14ac:dyDescent="0.35">
      <c r="B4" s="7" t="s">
        <v>4</v>
      </c>
      <c r="C4" s="8">
        <v>50000</v>
      </c>
      <c r="D4" s="9" t="s">
        <v>5</v>
      </c>
      <c r="E4" s="10">
        <v>62.79</v>
      </c>
      <c r="H4" s="11"/>
    </row>
    <row r="5" spans="1:8" x14ac:dyDescent="0.35">
      <c r="B5" s="12" t="s">
        <v>6</v>
      </c>
      <c r="C5" s="13">
        <v>50000</v>
      </c>
      <c r="D5" s="14" t="s">
        <v>5</v>
      </c>
      <c r="E5" s="15">
        <v>61.91</v>
      </c>
      <c r="H5" s="11"/>
    </row>
    <row r="6" spans="1:8" ht="9" customHeight="1" x14ac:dyDescent="0.35"/>
    <row r="7" spans="1:8" x14ac:dyDescent="0.35">
      <c r="B7" t="s">
        <v>7</v>
      </c>
      <c r="C7" s="16">
        <v>4000000</v>
      </c>
      <c r="D7" t="s">
        <v>8</v>
      </c>
    </row>
    <row r="8" spans="1:8" x14ac:dyDescent="0.35">
      <c r="B8" t="s">
        <v>9</v>
      </c>
      <c r="C8" s="17">
        <v>0.04</v>
      </c>
    </row>
    <row r="9" spans="1:8" x14ac:dyDescent="0.35">
      <c r="B9" t="s">
        <v>10</v>
      </c>
      <c r="C9" s="17">
        <v>3.5000000000000003E-2</v>
      </c>
    </row>
    <row r="10" spans="1:8" ht="13.75" customHeight="1" x14ac:dyDescent="0.35">
      <c r="B10" t="s">
        <v>11</v>
      </c>
      <c r="C10" s="18">
        <v>0.8</v>
      </c>
    </row>
    <row r="11" spans="1:8" ht="13.75" customHeight="1" x14ac:dyDescent="0.35">
      <c r="C11" s="2"/>
    </row>
    <row r="12" spans="1:8" ht="13.75" customHeight="1" x14ac:dyDescent="0.35">
      <c r="B12" t="s">
        <v>12</v>
      </c>
      <c r="C12" s="19">
        <f>+(C8/C9)*C10</f>
        <v>0.91428571428571426</v>
      </c>
    </row>
    <row r="13" spans="1:8" ht="13.75" customHeight="1" x14ac:dyDescent="0.35">
      <c r="B13" t="s">
        <v>13</v>
      </c>
      <c r="C13" s="20">
        <v>1</v>
      </c>
    </row>
    <row r="14" spans="1:8" ht="13.75" customHeight="1" x14ac:dyDescent="0.35">
      <c r="B14" t="s">
        <v>14</v>
      </c>
      <c r="C14" s="19">
        <f>+C13*C12</f>
        <v>0.91428571428571426</v>
      </c>
    </row>
    <row r="15" spans="1:8" ht="15" thickBot="1" x14ac:dyDescent="0.4">
      <c r="B15" t="s">
        <v>15</v>
      </c>
      <c r="C15" s="16">
        <f>+C7/C5</f>
        <v>80</v>
      </c>
      <c r="D15" s="21" t="s">
        <v>16</v>
      </c>
    </row>
    <row r="16" spans="1:8" ht="15" thickBot="1" x14ac:dyDescent="0.4">
      <c r="A16" s="22" t="s">
        <v>17</v>
      </c>
      <c r="B16" t="s">
        <v>18</v>
      </c>
      <c r="C16" s="23">
        <f>+C15*C14</f>
        <v>73.142857142857139</v>
      </c>
    </row>
    <row r="17" spans="1:5" ht="13.75" customHeight="1" x14ac:dyDescent="0.35">
      <c r="A17" s="22"/>
    </row>
    <row r="18" spans="1:5" ht="13.75" customHeight="1" x14ac:dyDescent="0.35"/>
    <row r="19" spans="1:5" ht="29.75" customHeight="1" x14ac:dyDescent="0.35">
      <c r="A19" s="22" t="s">
        <v>19</v>
      </c>
      <c r="B19" s="24" t="s">
        <v>20</v>
      </c>
      <c r="C19" s="25" t="s">
        <v>21</v>
      </c>
      <c r="D19" s="26"/>
      <c r="E19" s="26"/>
    </row>
    <row r="20" spans="1:5" x14ac:dyDescent="0.35">
      <c r="B20" t="s">
        <v>22</v>
      </c>
      <c r="C20" s="27">
        <v>0.05</v>
      </c>
      <c r="D20" s="27">
        <v>0</v>
      </c>
      <c r="E20" s="27">
        <v>-0.1</v>
      </c>
    </row>
    <row r="21" spans="1:5" ht="15" thickBot="1" x14ac:dyDescent="0.4">
      <c r="B21" t="s">
        <v>23</v>
      </c>
      <c r="C21" s="28">
        <f>+D21+C20</f>
        <v>0.66910000000000003</v>
      </c>
      <c r="D21" s="28">
        <f>+E5/100</f>
        <v>0.61909999999999998</v>
      </c>
      <c r="E21" s="28">
        <f>+D21+E20</f>
        <v>0.51910000000000001</v>
      </c>
    </row>
    <row r="22" spans="1:5" x14ac:dyDescent="0.35">
      <c r="B22" t="s">
        <v>24</v>
      </c>
      <c r="C22" s="29">
        <f>C21*C7</f>
        <v>2676400</v>
      </c>
      <c r="D22" s="29">
        <f>D21*C7</f>
        <v>2476400</v>
      </c>
      <c r="E22" s="29">
        <f>E21*C7</f>
        <v>2076400</v>
      </c>
    </row>
    <row r="23" spans="1:5" x14ac:dyDescent="0.35">
      <c r="B23" s="21" t="s">
        <v>25</v>
      </c>
      <c r="C23" s="29">
        <f>-C20*$C$7</f>
        <v>-200000</v>
      </c>
      <c r="D23" s="29">
        <f t="shared" ref="D23" si="0">-D20*$C$7</f>
        <v>0</v>
      </c>
      <c r="E23" s="29">
        <f>-E20*$C$7</f>
        <v>400000</v>
      </c>
    </row>
    <row r="24" spans="1:5" ht="15" thickBot="1" x14ac:dyDescent="0.4">
      <c r="B24" t="s">
        <v>26</v>
      </c>
      <c r="C24" s="30">
        <f>+C23+C22</f>
        <v>2476400</v>
      </c>
      <c r="D24" s="30">
        <f t="shared" ref="D24:E24" si="1">+D23+D22</f>
        <v>2476400</v>
      </c>
      <c r="E24" s="30">
        <f t="shared" si="1"/>
        <v>2476400</v>
      </c>
    </row>
    <row r="25" spans="1:5" ht="15" thickTop="1" x14ac:dyDescent="0.35">
      <c r="C25" s="2"/>
      <c r="D25" s="2"/>
      <c r="E25" s="2"/>
    </row>
    <row r="26" spans="1:5" x14ac:dyDescent="0.35">
      <c r="C26" s="2"/>
      <c r="D26" s="2"/>
      <c r="E26" s="2"/>
    </row>
    <row r="27" spans="1:5" x14ac:dyDescent="0.35">
      <c r="C27" s="2"/>
      <c r="D27" s="22" t="s">
        <v>27</v>
      </c>
      <c r="E27" s="2"/>
    </row>
    <row r="28" spans="1:5" x14ac:dyDescent="0.35">
      <c r="D28" s="22"/>
    </row>
  </sheetData>
  <mergeCells count="1">
    <mergeCell ref="C19:E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2022-11-17T22:07:04Z</dcterms:created>
  <dcterms:modified xsi:type="dcterms:W3CDTF">2022-11-17T22:08:35Z</dcterms:modified>
</cp:coreProperties>
</file>