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drou\Documents\Baruch CAPS\Intern'l Accounting\"/>
    </mc:Choice>
  </mc:AlternateContent>
  <xr:revisionPtr revIDLastSave="0" documentId="13_ncr:1_{63465FF5-81C4-4776-B26B-AFCD44EFC92E}" xr6:coauthVersionLast="31" xr6:coauthVersionMax="31" xr10:uidLastSave="{00000000-0000-0000-0000-000000000000}"/>
  <bookViews>
    <workbookView xWindow="0" yWindow="0" windowWidth="9108" windowHeight="6546" xr2:uid="{5ED974C8-BC8B-4819-B279-6EF1AAEF985A}"/>
  </bookViews>
  <sheets>
    <sheet name="Inventory Cost" sheetId="1" r:id="rId1"/>
    <sheet name="T-Shirt Example" sheetId="2" r:id="rId2"/>
    <sheet name="INVENTORY WRITE-OFF" sheetId="3" r:id="rId3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G17" i="1"/>
  <c r="J17" i="1"/>
  <c r="E16" i="3"/>
  <c r="B16" i="3"/>
  <c r="K16" i="2"/>
  <c r="B16" i="2"/>
  <c r="H14" i="2"/>
  <c r="I14" i="2" s="1"/>
  <c r="H13" i="2"/>
  <c r="I13" i="2" s="1"/>
  <c r="C14" i="2"/>
  <c r="D14" i="2" s="1"/>
  <c r="C15" i="2"/>
  <c r="H15" i="2" s="1"/>
  <c r="I15" i="2" s="1"/>
  <c r="C13" i="2"/>
  <c r="G15" i="2"/>
  <c r="G16" i="2" s="1"/>
  <c r="F15" i="2"/>
  <c r="F13" i="2"/>
  <c r="D13" i="2"/>
  <c r="A14" i="2"/>
  <c r="F14" i="2" s="1"/>
  <c r="A13" i="2"/>
  <c r="B8" i="2"/>
  <c r="B20" i="2" s="1"/>
  <c r="B21" i="2" s="1"/>
  <c r="B22" i="2" s="1"/>
  <c r="D6" i="2"/>
  <c r="D7" i="2"/>
  <c r="D5" i="2"/>
  <c r="D8" i="1"/>
  <c r="D14" i="1" s="1"/>
  <c r="D15" i="1" s="1"/>
  <c r="D16" i="1" s="1"/>
  <c r="G8" i="1"/>
  <c r="G14" i="1" s="1"/>
  <c r="G15" i="1" s="1"/>
  <c r="G16" i="1" s="1"/>
  <c r="G28" i="1"/>
  <c r="F28" i="1"/>
  <c r="G25" i="1"/>
  <c r="F25" i="1"/>
  <c r="M28" i="1"/>
  <c r="L28" i="1"/>
  <c r="L25" i="1"/>
  <c r="M25" i="1"/>
  <c r="M29" i="1"/>
  <c r="L29" i="1"/>
  <c r="J8" i="1"/>
  <c r="J14" i="1" s="1"/>
  <c r="J15" i="1" s="1"/>
  <c r="J16" i="1" s="1"/>
  <c r="W28" i="1"/>
  <c r="V28" i="1"/>
  <c r="V25" i="1"/>
  <c r="W25" i="1"/>
  <c r="Q29" i="1"/>
  <c r="R26" i="1"/>
  <c r="S26" i="1"/>
  <c r="S27" i="1" s="1"/>
  <c r="S28" i="1" s="1"/>
  <c r="T26" i="1"/>
  <c r="R27" i="1"/>
  <c r="Q26" i="1"/>
  <c r="Q27" i="1"/>
  <c r="Q28" i="1"/>
  <c r="T25" i="1"/>
  <c r="S25" i="1"/>
  <c r="R25" i="1"/>
  <c r="Q25" i="1"/>
  <c r="P25" i="1"/>
  <c r="T24" i="1"/>
  <c r="S24" i="1"/>
  <c r="R24" i="1"/>
  <c r="Q24" i="1"/>
  <c r="T23" i="1"/>
  <c r="S23" i="1"/>
  <c r="R23" i="1"/>
  <c r="Q23" i="1"/>
  <c r="O29" i="1"/>
  <c r="J29" i="1"/>
  <c r="I29" i="1"/>
  <c r="F29" i="1"/>
  <c r="D29" i="1"/>
  <c r="C29" i="1"/>
  <c r="J7" i="1"/>
  <c r="I7" i="1"/>
  <c r="I9" i="1" s="1"/>
  <c r="G7" i="1"/>
  <c r="F7" i="1"/>
  <c r="F9" i="1" s="1"/>
  <c r="D15" i="2" l="1"/>
  <c r="D16" i="2" s="1"/>
  <c r="I16" i="2"/>
  <c r="D8" i="2"/>
  <c r="C8" i="2" s="1"/>
  <c r="L13" i="2" s="1"/>
  <c r="G9" i="1"/>
  <c r="G29" i="1"/>
  <c r="J9" i="1"/>
  <c r="T27" i="1"/>
  <c r="W29" i="1"/>
  <c r="V29" i="1"/>
  <c r="R28" i="1"/>
  <c r="T28" i="1" s="1"/>
  <c r="D7" i="1"/>
  <c r="D9" i="1" s="1"/>
  <c r="C7" i="1"/>
  <c r="C9" i="1" s="1"/>
  <c r="M13" i="2" l="1"/>
  <c r="M16" i="2" s="1"/>
  <c r="F20" i="2"/>
  <c r="G20" i="2" s="1"/>
</calcChain>
</file>

<file path=xl/sharedStrings.xml><?xml version="1.0" encoding="utf-8"?>
<sst xmlns="http://schemas.openxmlformats.org/spreadsheetml/2006/main" count="95" uniqueCount="57">
  <si>
    <t>INVENTORY COST ANALYSIS</t>
  </si>
  <si>
    <t>Beginning Inventory</t>
  </si>
  <si>
    <t xml:space="preserve"> = CGAFS</t>
  </si>
  <si>
    <t xml:space="preserve"> = COGS</t>
  </si>
  <si>
    <t>Computation of Gross Margin</t>
  </si>
  <si>
    <t>Net Sales</t>
  </si>
  <si>
    <t>Less COGS</t>
  </si>
  <si>
    <t xml:space="preserve"> Plus Purchases</t>
  </si>
  <si>
    <t xml:space="preserve"> Less Ending Inventory</t>
  </si>
  <si>
    <t>Gross Margin $</t>
  </si>
  <si>
    <t>Gross Margin %</t>
  </si>
  <si>
    <t>Cost of Inventory</t>
  </si>
  <si>
    <t>Units</t>
  </si>
  <si>
    <t>Total</t>
  </si>
  <si>
    <t>FIFO</t>
  </si>
  <si>
    <t>LIFO</t>
  </si>
  <si>
    <t>MOVING AVG</t>
  </si>
  <si>
    <t>Sales on 1/10/17</t>
  </si>
  <si>
    <t>Purchase 1/15/17</t>
  </si>
  <si>
    <t>Purchase 1/19/17</t>
  </si>
  <si>
    <t>Sales on 1/30/17</t>
  </si>
  <si>
    <t xml:space="preserve">  Ending Inv. Balance</t>
  </si>
  <si>
    <t>Unit/Cost</t>
  </si>
  <si>
    <t>INVENTORY</t>
  </si>
  <si>
    <t>COST OF GOODS SOLD</t>
  </si>
  <si>
    <t>FIFO COST FLOW</t>
  </si>
  <si>
    <t>LIFO COST FLOW</t>
  </si>
  <si>
    <t>Purchases on 1/4/17</t>
  </si>
  <si>
    <t>Cumm. Cost</t>
  </si>
  <si>
    <t>Moving
Avg Cost</t>
  </si>
  <si>
    <t>Cumm. Units</t>
  </si>
  <si>
    <t>MOVING AVERAGE COST FLOW</t>
  </si>
  <si>
    <t>SUPPORTING CALCULATIONS:</t>
  </si>
  <si>
    <t>DIFFERENT AMOUNTS - CALCULATED BELOW</t>
  </si>
  <si>
    <t>BALANCE SHEET</t>
  </si>
  <si>
    <t>INCOME STATEMENT</t>
  </si>
  <si>
    <t>SALES 250 T-SHIRTS</t>
  </si>
  <si>
    <t>EXAMPLE: T-SHORT COMPANY INC.</t>
  </si>
  <si>
    <t>UNITS BOUGHT</t>
  </si>
  <si>
    <t>COST PER UNIT</t>
  </si>
  <si>
    <t>TOTAL COST</t>
  </si>
  <si>
    <t>AVERAGE COST</t>
  </si>
  <si>
    <t>Average</t>
  </si>
  <si>
    <t>ENDING INVENTORY - COST</t>
  </si>
  <si>
    <t>AVERAGE</t>
  </si>
  <si>
    <t>US GAAP</t>
  </si>
  <si>
    <t>IFRS</t>
  </si>
  <si>
    <t>INVENTORY VALUATION - WRITE-OFFs</t>
  </si>
  <si>
    <t>Replacement Cost</t>
  </si>
  <si>
    <t xml:space="preserve">Net Realizable value (NRV) </t>
  </si>
  <si>
    <t>Net Realizable value (NRV) - Normal Profit</t>
  </si>
  <si>
    <t>3 Valuation Methods (Lower Cost Market):</t>
  </si>
  <si>
    <t>Histrorical Cost</t>
  </si>
  <si>
    <t xml:space="preserve">      Vs</t>
  </si>
  <si>
    <t>1 Vauation Methods</t>
  </si>
  <si>
    <t>Writedown</t>
  </si>
  <si>
    <t>Mark up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</si>
</sst>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&quot;$&quot;* #,##0.000_);_(&quot;$&quot;* \(#,##0.000\);_(&quot;$&quot;* &quot;-&quot;??_);_(@_)"/>
    <numFmt numFmtId="168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sz val="11"/>
      <color rgb="FF0066FF"/>
      <name val="Calibri"/>
      <family val="2"/>
      <scheme val="minor"/>
    </font>
    <font>
      <b/>
      <sz val="11"/>
      <color rgb="FF0066FF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43" fontId="0" fillId="0" borderId="0" xfId="1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43" fontId="0" fillId="0" borderId="2" xfId="1" applyFont="1" applyBorder="1"/>
    <xf numFmtId="164" fontId="0" fillId="0" borderId="0" xfId="3" applyNumberFormat="1" applyFont="1"/>
    <xf numFmtId="43" fontId="0" fillId="0" borderId="1" xfId="0" applyNumberFormat="1" applyBorder="1"/>
    <xf numFmtId="0" fontId="5" fillId="0" borderId="1" xfId="0" applyFont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5" fillId="0" borderId="0" xfId="0" applyFont="1"/>
    <xf numFmtId="44" fontId="0" fillId="0" borderId="0" xfId="2" applyFont="1"/>
    <xf numFmtId="0" fontId="5" fillId="0" borderId="1" xfId="0" applyFont="1" applyBorder="1"/>
    <xf numFmtId="0" fontId="5" fillId="0" borderId="1" xfId="0" applyFont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4" fillId="3" borderId="0" xfId="0" applyFont="1" applyFill="1" applyAlignment="1">
      <alignment horizontal="center" vertical="center"/>
    </xf>
    <xf numFmtId="44" fontId="0" fillId="0" borderId="1" xfId="2" applyFont="1" applyBorder="1"/>
    <xf numFmtId="0" fontId="7" fillId="2" borderId="0" xfId="0" applyFont="1" applyFill="1" applyBorder="1" applyAlignment="1">
      <alignment horizontal="center"/>
    </xf>
    <xf numFmtId="0" fontId="0" fillId="0" borderId="0" xfId="0" applyAlignment="1"/>
    <xf numFmtId="0" fontId="5" fillId="0" borderId="1" xfId="0" applyFont="1" applyBorder="1" applyAlignment="1">
      <alignment wrapText="1"/>
    </xf>
    <xf numFmtId="44" fontId="0" fillId="0" borderId="0" xfId="0" applyNumberFormat="1"/>
    <xf numFmtId="0" fontId="5" fillId="4" borderId="0" xfId="0" applyFont="1" applyFill="1"/>
    <xf numFmtId="0" fontId="5" fillId="4" borderId="0" xfId="0" applyFont="1" applyFill="1" applyAlignment="1">
      <alignment horizontal="center"/>
    </xf>
    <xf numFmtId="44" fontId="5" fillId="4" borderId="0" xfId="2" applyFont="1" applyFill="1"/>
    <xf numFmtId="44" fontId="5" fillId="4" borderId="0" xfId="0" applyNumberFormat="1" applyFont="1" applyFill="1"/>
    <xf numFmtId="165" fontId="0" fillId="0" borderId="0" xfId="2" applyNumberFormat="1" applyFont="1"/>
    <xf numFmtId="165" fontId="5" fillId="4" borderId="0" xfId="2" applyNumberFormat="1" applyFont="1" applyFill="1"/>
    <xf numFmtId="165" fontId="0" fillId="0" borderId="1" xfId="2" applyNumberFormat="1" applyFont="1" applyBorder="1"/>
    <xf numFmtId="44" fontId="5" fillId="4" borderId="0" xfId="2" applyNumberFormat="1" applyFont="1" applyFill="1"/>
    <xf numFmtId="44" fontId="5" fillId="5" borderId="1" xfId="2" applyFont="1" applyFill="1" applyBorder="1"/>
    <xf numFmtId="43" fontId="5" fillId="5" borderId="0" xfId="1" applyFont="1" applyFill="1"/>
    <xf numFmtId="0" fontId="8" fillId="0" borderId="0" xfId="0" applyFont="1"/>
    <xf numFmtId="164" fontId="5" fillId="0" borderId="0" xfId="3" applyNumberFormat="1" applyFont="1"/>
    <xf numFmtId="0" fontId="4" fillId="3" borderId="0" xfId="0" applyFont="1" applyFill="1"/>
    <xf numFmtId="0" fontId="6" fillId="3" borderId="0" xfId="0" applyFont="1" applyFill="1"/>
    <xf numFmtId="14" fontId="0" fillId="0" borderId="0" xfId="0" applyNumberFormat="1" applyAlignment="1">
      <alignment horizontal="center"/>
    </xf>
    <xf numFmtId="44" fontId="0" fillId="0" borderId="0" xfId="2" applyFont="1" applyAlignment="1">
      <alignment horizontal="center"/>
    </xf>
    <xf numFmtId="168" fontId="0" fillId="0" borderId="0" xfId="1" applyNumberFormat="1" applyFont="1"/>
    <xf numFmtId="168" fontId="0" fillId="0" borderId="1" xfId="0" applyNumberFormat="1" applyBorder="1"/>
    <xf numFmtId="44" fontId="0" fillId="5" borderId="5" xfId="2" applyFont="1" applyFill="1" applyBorder="1"/>
    <xf numFmtId="0" fontId="0" fillId="5" borderId="6" xfId="0" applyFill="1" applyBorder="1" applyAlignment="1">
      <alignment horizontal="center"/>
    </xf>
    <xf numFmtId="0" fontId="5" fillId="2" borderId="7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 wrapText="1"/>
    </xf>
    <xf numFmtId="0" fontId="0" fillId="0" borderId="0" xfId="0" quotePrefix="1"/>
    <xf numFmtId="0" fontId="10" fillId="0" borderId="0" xfId="0" applyFont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6" xfId="0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4" fontId="5" fillId="0" borderId="11" xfId="2" applyFont="1" applyBorder="1"/>
    <xf numFmtId="44" fontId="5" fillId="0" borderId="0" xfId="2" applyFont="1"/>
    <xf numFmtId="44" fontId="5" fillId="2" borderId="11" xfId="2" applyFont="1" applyFill="1" applyBorder="1"/>
    <xf numFmtId="0" fontId="0" fillId="0" borderId="0" xfId="0" applyFill="1" applyBorder="1" applyAlignment="1">
      <alignment horizontal="left"/>
    </xf>
    <xf numFmtId="0" fontId="11" fillId="0" borderId="0" xfId="0" applyFont="1" applyAlignment="1">
      <alignment horizontal="center"/>
    </xf>
    <xf numFmtId="43" fontId="11" fillId="0" borderId="0" xfId="1" applyFont="1"/>
    <xf numFmtId="0" fontId="12" fillId="4" borderId="0" xfId="0" applyFont="1" applyFill="1" applyAlignment="1">
      <alignment horizontal="center"/>
    </xf>
    <xf numFmtId="44" fontId="11" fillId="0" borderId="0" xfId="2" applyFont="1"/>
    <xf numFmtId="44" fontId="12" fillId="4" borderId="0" xfId="2" applyFont="1" applyFill="1"/>
    <xf numFmtId="165" fontId="11" fillId="0" borderId="0" xfId="2" applyNumberFormat="1" applyFont="1"/>
    <xf numFmtId="43" fontId="12" fillId="0" borderId="0" xfId="1" applyFont="1"/>
    <xf numFmtId="0" fontId="12" fillId="0" borderId="0" xfId="0" applyFon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2" Type="http://schemas.openxmlformats.org/officeDocument/2006/relationships/image" Target="../media/image1.png"/><Relationship Id="rId1" Type="http://schemas.openxmlformats.org/officeDocument/2006/relationships/customXml" Target="../ink/ink1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590490</xdr:colOff>
      <xdr:row>3</xdr:row>
      <xdr:rowOff>3540</xdr:rowOff>
    </xdr:from>
    <xdr:to>
      <xdr:col>3</xdr:col>
      <xdr:colOff>354690</xdr:colOff>
      <xdr:row>4</xdr:row>
      <xdr:rowOff>48180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C561AF0E-C8E7-4002-80E8-684F6DE2A9C8}"/>
                </a:ext>
              </a:extLst>
            </xdr14:cNvPr>
            <xdr14:cNvContentPartPr/>
          </xdr14:nvContentPartPr>
          <xdr14:nvPr macro=""/>
          <xdr14:xfrm>
            <a:off x="4305240" y="696960"/>
            <a:ext cx="404280" cy="227520"/>
          </xdr14:xfrm>
        </xdr:contentPart>
      </mc:Choice>
      <mc:Fallback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C561AF0E-C8E7-4002-80E8-684F6DE2A9C8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4300920" y="692640"/>
              <a:ext cx="412920" cy="23616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</xdr:col>
      <xdr:colOff>472410</xdr:colOff>
      <xdr:row>8</xdr:row>
      <xdr:rowOff>144660</xdr:rowOff>
    </xdr:from>
    <xdr:to>
      <xdr:col>1</xdr:col>
      <xdr:colOff>472770</xdr:colOff>
      <xdr:row>8</xdr:row>
      <xdr:rowOff>145020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3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331E7CEC-2D43-40A9-A2BA-36C93D131615}"/>
                </a:ext>
              </a:extLst>
            </xdr14:cNvPr>
            <xdr14:cNvContentPartPr/>
          </xdr14:nvContentPartPr>
          <xdr14:nvPr macro=""/>
          <xdr14:xfrm>
            <a:off x="2266920" y="1752480"/>
            <a:ext cx="360" cy="360"/>
          </xdr14:xfrm>
        </xdr:contentPart>
      </mc:Choice>
      <mc:Fallback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331E7CEC-2D43-40A9-A2BA-36C93D131615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2262600" y="1748160"/>
              <a:ext cx="9000" cy="9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8-04-23T19:24:54.164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974 1,'-10'10,"8"-7,0 0,0-1,-1 1,1-1,-1 0,0 1,-30 21,21-15,0 0,0-1,0 0,-11 4,4-5,1 2,-1 1,2 0,-1 1,1 0,-4 6,-13 18,24-24,0 0,-7 5,13-13,0 1,-1-1,0 0,1-1,-1 1,0-1,-1 0,-3 1,-28 4,30-6,0 0,0 0,0 1,1 0,-1 0,1 0,-1 1,-1 1,-21 15,0 1,1 1,1 1,3-4,0-1,-19 9,11-8,-12 12,37-25,1 0,1-1,-1 0,1 0,-1 0,-1-1,1 0,0 0,-1-1,1 0,-1 0,-4 1,8-3,-1 0,0 1,0 0,0-1,1 2,-1-1,0 0,1 1,-1-1,1 1,0 0,-1 0,1 0,0 1,0-1,-2 4,-50 45,47-40,2-1</inkml:trace>
  <inkml:trace contextRef="#ctx0" brushRef="#br0" timeOffset="4871.1932">0 22,'5'0,"-1"1,1 0,-1 0,0 1,1-1,-1 1,0 0,0 0,2 1,6 3,16 11,-23-14,0 0,0 0,0 0,0-1,0 1,0-1,1 0,-1-1,1 1,14 2,0 1,1 1,21 6,-29-8,-1-1,0 2,0-1,0 2,-1-1,0 2,10 6,-1 1,-15-9,0-2,0 1,0-1,0 1,1-2,0 1,-1 0,1-1,2 0,3 1,7 1,-1 0,0 2,0 0,48 18,-33-14,10 6,-34-12,-3-2,-1 0,1 0,0 0,0 1,-1 0,0 0,0 0,0 1,4 3,-3-2,0-1,0 1,0-1,1 0,-1 0,1-1,3 2,11 4,14 5,-2-2,4 6,-23-11,1-1,10 4,-21-9,1 1,-1 0,0 0,1 0,-1 1,0-1,0 1,-1 0,1 0,0-1,1 4,-1-2,-1-1,1 1,0-1,1 0,-1 0,0-1,1 1,-1-1,1 1,0-1,8 2,0 0,-1-1,9 1,-7-2,-1 1,0 0,6 4,-4-2,-3 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8-04-23T19:25:29.340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0 0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B7E0F-FED5-447C-8E5D-E9711C0228A9}">
  <dimension ref="A1:W29"/>
  <sheetViews>
    <sheetView tabSelected="1" workbookViewId="0">
      <selection activeCell="M3" sqref="M3"/>
    </sheetView>
  </sheetViews>
  <sheetFormatPr defaultRowHeight="14.4" x14ac:dyDescent="0.55000000000000004"/>
  <cols>
    <col min="2" max="2" width="17.7890625" customWidth="1"/>
    <col min="5" max="5" width="1.5234375" customWidth="1"/>
    <col min="8" max="8" width="1.47265625" customWidth="1"/>
    <col min="11" max="11" width="1.47265625" customWidth="1"/>
    <col min="14" max="14" width="2.62890625" customWidth="1"/>
    <col min="21" max="21" width="2.1015625" customWidth="1"/>
  </cols>
  <sheetData>
    <row r="1" spans="1:12" ht="23.1" x14ac:dyDescent="0.85">
      <c r="A1" s="33" t="s">
        <v>0</v>
      </c>
    </row>
    <row r="3" spans="1:12" ht="15.6" x14ac:dyDescent="0.6">
      <c r="A3" s="35" t="s">
        <v>34</v>
      </c>
      <c r="B3" s="35"/>
      <c r="C3" s="11" t="s">
        <v>14</v>
      </c>
      <c r="D3" s="11"/>
      <c r="F3" s="11" t="s">
        <v>15</v>
      </c>
      <c r="G3" s="11"/>
      <c r="I3" s="11" t="s">
        <v>16</v>
      </c>
      <c r="J3" s="11"/>
    </row>
    <row r="4" spans="1:12" x14ac:dyDescent="0.55000000000000004">
      <c r="A4" s="2" t="s">
        <v>11</v>
      </c>
      <c r="C4" s="10" t="s">
        <v>12</v>
      </c>
      <c r="D4" s="10" t="s">
        <v>13</v>
      </c>
      <c r="F4" s="10" t="s">
        <v>12</v>
      </c>
      <c r="G4" s="10" t="s">
        <v>13</v>
      </c>
      <c r="I4" s="10" t="s">
        <v>12</v>
      </c>
      <c r="J4" s="10" t="s">
        <v>13</v>
      </c>
    </row>
    <row r="5" spans="1:12" x14ac:dyDescent="0.55000000000000004">
      <c r="A5" t="s">
        <v>1</v>
      </c>
      <c r="C5" s="60">
        <v>2</v>
      </c>
      <c r="D5" s="61">
        <v>2</v>
      </c>
      <c r="F5" s="60">
        <v>2</v>
      </c>
      <c r="G5" s="4">
        <v>2</v>
      </c>
      <c r="I5" s="60">
        <v>2</v>
      </c>
      <c r="J5" s="61">
        <v>2</v>
      </c>
    </row>
    <row r="6" spans="1:12" x14ac:dyDescent="0.55000000000000004">
      <c r="A6" t="s">
        <v>7</v>
      </c>
      <c r="C6" s="60">
        <v>8</v>
      </c>
      <c r="D6" s="61">
        <v>23</v>
      </c>
      <c r="F6" s="60">
        <v>8</v>
      </c>
      <c r="G6" s="4">
        <v>23</v>
      </c>
      <c r="I6" s="60">
        <v>8</v>
      </c>
      <c r="J6" s="61">
        <v>23</v>
      </c>
    </row>
    <row r="7" spans="1:12" ht="14.7" thickBot="1" x14ac:dyDescent="0.6">
      <c r="A7" t="s">
        <v>2</v>
      </c>
      <c r="C7" s="6">
        <f>SUM(C5:C6)</f>
        <v>10</v>
      </c>
      <c r="D7" s="7">
        <f>SUM(D5:D6)</f>
        <v>25</v>
      </c>
      <c r="F7" s="6">
        <f>SUM(F5:F6)</f>
        <v>10</v>
      </c>
      <c r="G7" s="7">
        <f>SUM(G5:G6)</f>
        <v>25</v>
      </c>
      <c r="I7" s="6">
        <f>SUM(I5:I6)</f>
        <v>10</v>
      </c>
      <c r="J7" s="7">
        <f>SUM(J5:J6)</f>
        <v>25</v>
      </c>
    </row>
    <row r="8" spans="1:12" x14ac:dyDescent="0.55000000000000004">
      <c r="A8" t="s">
        <v>3</v>
      </c>
      <c r="C8" s="60">
        <v>-4</v>
      </c>
      <c r="D8" s="32">
        <f>-G29</f>
        <v>-6</v>
      </c>
      <c r="F8" s="60">
        <v>-4</v>
      </c>
      <c r="G8" s="32">
        <f>-M29</f>
        <v>-12</v>
      </c>
      <c r="I8" s="60">
        <v>-4</v>
      </c>
      <c r="J8" s="32">
        <f>-W29</f>
        <v>-8.65</v>
      </c>
      <c r="L8" t="s">
        <v>33</v>
      </c>
    </row>
    <row r="9" spans="1:12" ht="14.7" thickBot="1" x14ac:dyDescent="0.6">
      <c r="A9" t="s">
        <v>8</v>
      </c>
      <c r="C9" s="6">
        <f>SUM(C7:C8)</f>
        <v>6</v>
      </c>
      <c r="D9" s="7">
        <f>SUM(D7:D8)</f>
        <v>19</v>
      </c>
      <c r="F9" s="6">
        <f>SUM(F7:F8)</f>
        <v>6</v>
      </c>
      <c r="G9" s="7">
        <f>SUM(G7:G8)</f>
        <v>13</v>
      </c>
      <c r="I9" s="6">
        <f>SUM(I7:I8)</f>
        <v>6</v>
      </c>
      <c r="J9" s="7">
        <f>SUM(J7:J8)</f>
        <v>16.350000000000001</v>
      </c>
    </row>
    <row r="11" spans="1:12" ht="15.6" x14ac:dyDescent="0.6">
      <c r="A11" s="35" t="s">
        <v>35</v>
      </c>
      <c r="B11" s="35"/>
      <c r="C11" s="11" t="s">
        <v>14</v>
      </c>
      <c r="D11" s="11"/>
      <c r="F11" s="11" t="s">
        <v>15</v>
      </c>
      <c r="G11" s="11"/>
      <c r="I11" s="11" t="s">
        <v>16</v>
      </c>
      <c r="J11" s="11"/>
    </row>
    <row r="12" spans="1:12" x14ac:dyDescent="0.55000000000000004">
      <c r="A12" s="2" t="s">
        <v>4</v>
      </c>
    </row>
    <row r="13" spans="1:12" x14ac:dyDescent="0.55000000000000004">
      <c r="A13" t="s">
        <v>5</v>
      </c>
      <c r="D13" s="66">
        <v>17</v>
      </c>
      <c r="E13" s="67"/>
      <c r="F13" s="67"/>
      <c r="G13" s="66">
        <v>17</v>
      </c>
      <c r="H13" s="67"/>
      <c r="I13" s="67"/>
      <c r="J13" s="66">
        <v>17</v>
      </c>
    </row>
    <row r="14" spans="1:12" x14ac:dyDescent="0.55000000000000004">
      <c r="A14" t="s">
        <v>6</v>
      </c>
      <c r="D14" s="4">
        <f>+D8</f>
        <v>-6</v>
      </c>
      <c r="G14" s="4">
        <f>+G8</f>
        <v>-12</v>
      </c>
      <c r="J14" s="4">
        <f>+J8</f>
        <v>-8.65</v>
      </c>
    </row>
    <row r="15" spans="1:12" x14ac:dyDescent="0.55000000000000004">
      <c r="A15" t="s">
        <v>9</v>
      </c>
      <c r="D15" s="9">
        <f>SUM(D13:D14)</f>
        <v>11</v>
      </c>
      <c r="G15" s="9">
        <f>SUM(G13:G14)</f>
        <v>5</v>
      </c>
      <c r="J15" s="9">
        <f>SUM(J13:J14)</f>
        <v>8.35</v>
      </c>
    </row>
    <row r="16" spans="1:12" x14ac:dyDescent="0.55000000000000004">
      <c r="A16" t="s">
        <v>10</v>
      </c>
      <c r="D16" s="34">
        <f>+D15/D13</f>
        <v>0.6470588235294118</v>
      </c>
      <c r="E16" s="12"/>
      <c r="F16" s="12"/>
      <c r="G16" s="34">
        <f>+G15/G13</f>
        <v>0.29411764705882354</v>
      </c>
      <c r="H16" s="12"/>
      <c r="I16" s="12"/>
      <c r="J16" s="34">
        <f>+J15/J13</f>
        <v>0.49117647058823527</v>
      </c>
    </row>
    <row r="17" spans="1:23" x14ac:dyDescent="0.55000000000000004">
      <c r="A17" t="s">
        <v>56</v>
      </c>
      <c r="D17" s="8">
        <f>-D15/D14</f>
        <v>1.8333333333333333</v>
      </c>
      <c r="G17" s="8">
        <f>-G15/G14</f>
        <v>0.41666666666666669</v>
      </c>
      <c r="J17" s="8">
        <f>-J15/J14</f>
        <v>0.96531791907514441</v>
      </c>
    </row>
    <row r="19" spans="1:23" x14ac:dyDescent="0.55000000000000004">
      <c r="A19" s="12" t="s">
        <v>32</v>
      </c>
    </row>
    <row r="20" spans="1:23" x14ac:dyDescent="0.55000000000000004">
      <c r="A20" s="12"/>
      <c r="C20" s="17" t="s">
        <v>25</v>
      </c>
      <c r="D20" s="17"/>
      <c r="E20" s="17"/>
      <c r="F20" s="17"/>
      <c r="G20" s="17"/>
      <c r="I20" s="17" t="s">
        <v>26</v>
      </c>
      <c r="J20" s="17"/>
      <c r="K20" s="17"/>
      <c r="L20" s="17"/>
      <c r="M20" s="17"/>
      <c r="O20" s="17" t="s">
        <v>31</v>
      </c>
      <c r="P20" s="17"/>
      <c r="Q20" s="17"/>
      <c r="R20" s="17"/>
      <c r="S20" s="17"/>
      <c r="T20" s="20"/>
      <c r="U20" s="20"/>
      <c r="V20" s="20"/>
      <c r="W20" s="20"/>
    </row>
    <row r="21" spans="1:23" ht="33" customHeight="1" x14ac:dyDescent="0.6">
      <c r="C21" s="11" t="s">
        <v>23</v>
      </c>
      <c r="D21" s="11"/>
      <c r="F21" s="16" t="s">
        <v>24</v>
      </c>
      <c r="G21" s="16"/>
      <c r="I21" s="11" t="s">
        <v>23</v>
      </c>
      <c r="J21" s="11"/>
      <c r="L21" s="16" t="s">
        <v>24</v>
      </c>
      <c r="M21" s="16"/>
      <c r="O21" s="19" t="s">
        <v>23</v>
      </c>
      <c r="P21" s="19"/>
      <c r="Q21" s="20"/>
      <c r="R21" s="20"/>
      <c r="S21" s="20"/>
      <c r="T21" s="20"/>
      <c r="V21" s="16" t="s">
        <v>24</v>
      </c>
      <c r="W21" s="16"/>
    </row>
    <row r="22" spans="1:23" ht="28.8" x14ac:dyDescent="0.55000000000000004">
      <c r="A22" s="12"/>
      <c r="C22" s="10" t="s">
        <v>12</v>
      </c>
      <c r="D22" s="14" t="s">
        <v>22</v>
      </c>
      <c r="E22" s="12"/>
      <c r="F22" s="15" t="s">
        <v>12</v>
      </c>
      <c r="G22" s="10" t="s">
        <v>13</v>
      </c>
      <c r="I22" s="10" t="s">
        <v>12</v>
      </c>
      <c r="J22" s="14" t="s">
        <v>22</v>
      </c>
      <c r="K22" s="12"/>
      <c r="L22" s="15" t="s">
        <v>12</v>
      </c>
      <c r="M22" s="10" t="s">
        <v>13</v>
      </c>
      <c r="O22" s="10" t="s">
        <v>12</v>
      </c>
      <c r="P22" s="21" t="s">
        <v>22</v>
      </c>
      <c r="Q22" s="15" t="s">
        <v>13</v>
      </c>
      <c r="R22" s="15" t="s">
        <v>28</v>
      </c>
      <c r="S22" s="15" t="s">
        <v>30</v>
      </c>
      <c r="T22" s="15" t="s">
        <v>29</v>
      </c>
      <c r="V22" s="15" t="s">
        <v>12</v>
      </c>
      <c r="W22" s="10" t="s">
        <v>13</v>
      </c>
    </row>
    <row r="23" spans="1:23" x14ac:dyDescent="0.55000000000000004">
      <c r="A23" t="s">
        <v>1</v>
      </c>
      <c r="C23" s="60">
        <v>2</v>
      </c>
      <c r="D23" s="63">
        <v>2</v>
      </c>
      <c r="F23" s="3"/>
      <c r="G23" s="13"/>
      <c r="I23" s="60">
        <v>2</v>
      </c>
      <c r="J23" s="63">
        <v>2</v>
      </c>
      <c r="L23" s="3"/>
      <c r="M23" s="13"/>
      <c r="O23" s="60">
        <v>2</v>
      </c>
      <c r="P23" s="65">
        <v>1</v>
      </c>
      <c r="Q23" s="22">
        <f>+O23*P23</f>
        <v>2</v>
      </c>
      <c r="R23" s="22">
        <f>+Q23</f>
        <v>2</v>
      </c>
      <c r="S23" s="3">
        <f>+O23</f>
        <v>2</v>
      </c>
      <c r="T23" s="22">
        <f>+P23</f>
        <v>1</v>
      </c>
      <c r="V23" s="3"/>
      <c r="W23" s="13"/>
    </row>
    <row r="24" spans="1:23" x14ac:dyDescent="0.55000000000000004">
      <c r="A24" t="s">
        <v>27</v>
      </c>
      <c r="C24" s="60">
        <v>3</v>
      </c>
      <c r="D24" s="63">
        <v>6</v>
      </c>
      <c r="F24" s="3"/>
      <c r="G24" s="13"/>
      <c r="I24" s="60">
        <v>3</v>
      </c>
      <c r="J24" s="63">
        <v>6</v>
      </c>
      <c r="L24" s="3"/>
      <c r="M24" s="13"/>
      <c r="O24" s="60">
        <v>3</v>
      </c>
      <c r="P24" s="65">
        <v>2</v>
      </c>
      <c r="Q24" s="22">
        <f>+O24*P24</f>
        <v>6</v>
      </c>
      <c r="R24" s="22">
        <f>+R23+Q24</f>
        <v>8</v>
      </c>
      <c r="S24" s="3">
        <f>+S23+O24</f>
        <v>5</v>
      </c>
      <c r="T24" s="13">
        <f>+R24/S24</f>
        <v>1.6</v>
      </c>
      <c r="V24" s="3"/>
      <c r="W24" s="13"/>
    </row>
    <row r="25" spans="1:23" s="12" customFormat="1" x14ac:dyDescent="0.55000000000000004">
      <c r="A25" s="23" t="s">
        <v>17</v>
      </c>
      <c r="B25" s="23"/>
      <c r="C25" s="62">
        <v>-2</v>
      </c>
      <c r="D25" s="64">
        <v>-2</v>
      </c>
      <c r="E25" s="23"/>
      <c r="F25" s="24">
        <f>-C25</f>
        <v>2</v>
      </c>
      <c r="G25" s="25">
        <f>-D25</f>
        <v>2</v>
      </c>
      <c r="H25" s="23"/>
      <c r="I25" s="62">
        <v>-2</v>
      </c>
      <c r="J25" s="64">
        <v>-4</v>
      </c>
      <c r="K25" s="23"/>
      <c r="L25" s="24">
        <f>-I25</f>
        <v>2</v>
      </c>
      <c r="M25" s="25">
        <f>-J25</f>
        <v>4</v>
      </c>
      <c r="N25" s="23"/>
      <c r="O25" s="62">
        <v>-2</v>
      </c>
      <c r="P25" s="28">
        <f>+T24</f>
        <v>1.6</v>
      </c>
      <c r="Q25" s="25">
        <f>+P25*O25</f>
        <v>-3.2</v>
      </c>
      <c r="R25" s="26">
        <f>+R24+Q25</f>
        <v>4.8</v>
      </c>
      <c r="S25" s="24">
        <f>+S24+O25</f>
        <v>3</v>
      </c>
      <c r="T25" s="30">
        <f>+R25/S25</f>
        <v>1.5999999999999999</v>
      </c>
      <c r="U25" s="24"/>
      <c r="V25" s="24">
        <f>-O25</f>
        <v>2</v>
      </c>
      <c r="W25" s="25">
        <f>-Q25</f>
        <v>3.2</v>
      </c>
    </row>
    <row r="26" spans="1:23" x14ac:dyDescent="0.55000000000000004">
      <c r="A26" t="s">
        <v>18</v>
      </c>
      <c r="C26" s="60">
        <v>2</v>
      </c>
      <c r="D26" s="63">
        <v>5</v>
      </c>
      <c r="F26" s="3"/>
      <c r="G26" s="13"/>
      <c r="I26" s="60">
        <v>2</v>
      </c>
      <c r="J26" s="63">
        <v>5</v>
      </c>
      <c r="L26" s="3"/>
      <c r="M26" s="13"/>
      <c r="O26" s="60">
        <v>2</v>
      </c>
      <c r="P26" s="65">
        <v>2.5</v>
      </c>
      <c r="Q26" s="27">
        <f t="shared" ref="Q26:Q28" si="0">+P26*O26</f>
        <v>5</v>
      </c>
      <c r="R26" s="27">
        <f t="shared" ref="R26:R28" si="1">+R25+Q26</f>
        <v>9.8000000000000007</v>
      </c>
      <c r="S26" s="3">
        <f t="shared" ref="S26:S28" si="2">+S25+O26</f>
        <v>5</v>
      </c>
      <c r="T26" s="13">
        <f t="shared" ref="T26:T28" si="3">+R26/S26</f>
        <v>1.9600000000000002</v>
      </c>
      <c r="V26" s="3"/>
      <c r="W26" s="13"/>
    </row>
    <row r="27" spans="1:23" x14ac:dyDescent="0.55000000000000004">
      <c r="A27" t="s">
        <v>19</v>
      </c>
      <c r="C27" s="60">
        <v>3</v>
      </c>
      <c r="D27" s="63">
        <v>12</v>
      </c>
      <c r="F27" s="3"/>
      <c r="G27" s="13"/>
      <c r="I27" s="60">
        <v>3</v>
      </c>
      <c r="J27" s="63">
        <v>12</v>
      </c>
      <c r="L27" s="3"/>
      <c r="M27" s="13"/>
      <c r="O27" s="60">
        <v>3</v>
      </c>
      <c r="P27" s="65">
        <v>4</v>
      </c>
      <c r="Q27" s="27">
        <f t="shared" si="0"/>
        <v>12</v>
      </c>
      <c r="R27" s="27">
        <f t="shared" si="1"/>
        <v>21.8</v>
      </c>
      <c r="S27" s="3">
        <f t="shared" si="2"/>
        <v>8</v>
      </c>
      <c r="T27" s="13">
        <f t="shared" si="3"/>
        <v>2.7250000000000001</v>
      </c>
      <c r="V27" s="3"/>
      <c r="W27" s="13"/>
    </row>
    <row r="28" spans="1:23" s="12" customFormat="1" x14ac:dyDescent="0.55000000000000004">
      <c r="A28" s="23" t="s">
        <v>20</v>
      </c>
      <c r="B28" s="23"/>
      <c r="C28" s="62">
        <v>-2</v>
      </c>
      <c r="D28" s="64">
        <v>-4</v>
      </c>
      <c r="E28" s="23"/>
      <c r="F28" s="24">
        <f>-C28</f>
        <v>2</v>
      </c>
      <c r="G28" s="25">
        <f>-D28</f>
        <v>4</v>
      </c>
      <c r="H28" s="23"/>
      <c r="I28" s="62">
        <v>-2</v>
      </c>
      <c r="J28" s="64">
        <v>-8</v>
      </c>
      <c r="K28" s="23"/>
      <c r="L28" s="24">
        <f>-I28</f>
        <v>2</v>
      </c>
      <c r="M28" s="25">
        <f>-J28</f>
        <v>8</v>
      </c>
      <c r="N28" s="23"/>
      <c r="O28" s="62">
        <v>-2</v>
      </c>
      <c r="P28" s="28">
        <v>2.7250000000000001</v>
      </c>
      <c r="Q28" s="25">
        <f t="shared" si="0"/>
        <v>-5.45</v>
      </c>
      <c r="R28" s="26">
        <f t="shared" si="1"/>
        <v>16.350000000000001</v>
      </c>
      <c r="S28" s="24">
        <f t="shared" si="2"/>
        <v>6</v>
      </c>
      <c r="T28" s="30">
        <f t="shared" si="3"/>
        <v>2.7250000000000001</v>
      </c>
      <c r="U28" s="23"/>
      <c r="V28" s="24">
        <f>-O28</f>
        <v>2</v>
      </c>
      <c r="W28" s="25">
        <f>-Q28</f>
        <v>5.45</v>
      </c>
    </row>
    <row r="29" spans="1:23" x14ac:dyDescent="0.55000000000000004">
      <c r="A29" t="s">
        <v>21</v>
      </c>
      <c r="C29" s="5">
        <f>SUM(C23:C28)</f>
        <v>6</v>
      </c>
      <c r="D29" s="18">
        <f>SUM(D23:D28)</f>
        <v>19</v>
      </c>
      <c r="F29" s="5">
        <f>SUM(F23:F28)</f>
        <v>4</v>
      </c>
      <c r="G29" s="31">
        <f>SUM(G23:G28)</f>
        <v>6</v>
      </c>
      <c r="I29" s="5">
        <f>SUM(I23:I28)</f>
        <v>6</v>
      </c>
      <c r="J29" s="18">
        <f>SUM(J23:J28)</f>
        <v>13</v>
      </c>
      <c r="L29" s="5">
        <f>SUM(L23:L28)</f>
        <v>4</v>
      </c>
      <c r="M29" s="31">
        <f>SUM(M23:M28)</f>
        <v>12</v>
      </c>
      <c r="O29" s="5">
        <f>SUM(O23:O28)</f>
        <v>6</v>
      </c>
      <c r="P29" s="29"/>
      <c r="Q29" s="18">
        <f t="shared" ref="Q29" si="4">SUM(Q23:Q28)</f>
        <v>16.350000000000001</v>
      </c>
      <c r="R29" s="18"/>
      <c r="V29" s="5">
        <f>SUM(V23:V28)</f>
        <v>4</v>
      </c>
      <c r="W29" s="31">
        <f>SUM(W23:W28)</f>
        <v>8.65</v>
      </c>
    </row>
  </sheetData>
  <mergeCells count="15">
    <mergeCell ref="F11:G11"/>
    <mergeCell ref="I11:J11"/>
    <mergeCell ref="O21:T21"/>
    <mergeCell ref="V21:W21"/>
    <mergeCell ref="O20:W20"/>
    <mergeCell ref="C3:D3"/>
    <mergeCell ref="F3:G3"/>
    <mergeCell ref="I3:J3"/>
    <mergeCell ref="C21:D21"/>
    <mergeCell ref="F21:G21"/>
    <mergeCell ref="C20:G20"/>
    <mergeCell ref="I20:M20"/>
    <mergeCell ref="I21:J21"/>
    <mergeCell ref="L21:M21"/>
    <mergeCell ref="C11:D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2763C-97CE-4576-BC21-0785DFB89778}">
  <dimension ref="A1:M22"/>
  <sheetViews>
    <sheetView workbookViewId="0">
      <selection activeCell="G19" sqref="G19"/>
    </sheetView>
  </sheetViews>
  <sheetFormatPr defaultRowHeight="14.4" x14ac:dyDescent="0.55000000000000004"/>
  <cols>
    <col min="1" max="1" width="12.47265625" customWidth="1"/>
    <col min="5" max="5" width="2.62890625" customWidth="1"/>
    <col min="6" max="6" width="9.15625" bestFit="1" customWidth="1"/>
    <col min="10" max="10" width="2.62890625" customWidth="1"/>
    <col min="11" max="11" width="9.15625" bestFit="1" customWidth="1"/>
  </cols>
  <sheetData>
    <row r="1" spans="1:13" x14ac:dyDescent="0.55000000000000004">
      <c r="A1" s="12" t="s">
        <v>37</v>
      </c>
    </row>
    <row r="3" spans="1:13" ht="14.7" thickBot="1" x14ac:dyDescent="0.6"/>
    <row r="4" spans="1:13" ht="29.1" thickBot="1" x14ac:dyDescent="0.6">
      <c r="A4" s="3"/>
      <c r="B4" s="43" t="s">
        <v>38</v>
      </c>
      <c r="C4" s="44" t="s">
        <v>39</v>
      </c>
      <c r="D4" s="45" t="s">
        <v>40</v>
      </c>
    </row>
    <row r="5" spans="1:13" x14ac:dyDescent="0.55000000000000004">
      <c r="A5" s="37">
        <v>42795</v>
      </c>
      <c r="B5" s="3">
        <v>200</v>
      </c>
      <c r="C5" s="38">
        <v>10</v>
      </c>
      <c r="D5" s="39">
        <f>+C5*B5</f>
        <v>2000</v>
      </c>
    </row>
    <row r="6" spans="1:13" x14ac:dyDescent="0.55000000000000004">
      <c r="A6" s="37">
        <v>42804</v>
      </c>
      <c r="B6" s="3">
        <v>150</v>
      </c>
      <c r="C6" s="38">
        <v>12</v>
      </c>
      <c r="D6" s="39">
        <f t="shared" ref="D6:D7" si="0">+C6*B6</f>
        <v>1800</v>
      </c>
    </row>
    <row r="7" spans="1:13" ht="14.7" thickBot="1" x14ac:dyDescent="0.6">
      <c r="A7" s="37">
        <v>42828</v>
      </c>
      <c r="B7" s="3">
        <v>225</v>
      </c>
      <c r="C7" s="38">
        <v>16</v>
      </c>
      <c r="D7" s="39">
        <f t="shared" si="0"/>
        <v>3600</v>
      </c>
    </row>
    <row r="8" spans="1:13" x14ac:dyDescent="0.55000000000000004">
      <c r="A8" s="3"/>
      <c r="B8" s="5">
        <f>SUM(B5:B7)</f>
        <v>575</v>
      </c>
      <c r="C8" s="41">
        <f>+D8/B8</f>
        <v>12.869565217391305</v>
      </c>
      <c r="D8" s="40">
        <f>SUM(D5:D7)</f>
        <v>7400</v>
      </c>
    </row>
    <row r="9" spans="1:13" ht="14.7" thickBot="1" x14ac:dyDescent="0.6">
      <c r="C9" s="42" t="s">
        <v>42</v>
      </c>
    </row>
    <row r="10" spans="1:13" x14ac:dyDescent="0.55000000000000004">
      <c r="A10" s="12" t="s">
        <v>36</v>
      </c>
    </row>
    <row r="11" spans="1:13" x14ac:dyDescent="0.55000000000000004">
      <c r="A11" s="12"/>
    </row>
    <row r="12" spans="1:13" x14ac:dyDescent="0.55000000000000004">
      <c r="A12" s="35" t="s">
        <v>14</v>
      </c>
      <c r="B12" s="36"/>
      <c r="C12" s="36"/>
      <c r="D12" s="36"/>
      <c r="F12" s="35" t="s">
        <v>15</v>
      </c>
      <c r="G12" s="36"/>
      <c r="H12" s="36"/>
      <c r="I12" s="36"/>
      <c r="K12" s="35" t="s">
        <v>41</v>
      </c>
      <c r="L12" s="36"/>
      <c r="M12" s="36"/>
    </row>
    <row r="13" spans="1:13" x14ac:dyDescent="0.55000000000000004">
      <c r="A13" s="37">
        <f>+A5</f>
        <v>42795</v>
      </c>
      <c r="B13" s="3">
        <v>200</v>
      </c>
      <c r="C13" s="38">
        <f>+C5</f>
        <v>10</v>
      </c>
      <c r="D13" s="39">
        <f>+C13*B13</f>
        <v>2000</v>
      </c>
      <c r="F13" s="37">
        <f>+A13</f>
        <v>42795</v>
      </c>
      <c r="G13" s="3"/>
      <c r="H13" s="38">
        <f>+C13</f>
        <v>10</v>
      </c>
      <c r="I13" s="39">
        <f>+H13*G13</f>
        <v>0</v>
      </c>
      <c r="K13" s="3">
        <v>250</v>
      </c>
      <c r="L13" s="38">
        <f>+C8</f>
        <v>12.869565217391305</v>
      </c>
      <c r="M13" s="39">
        <f>+L13*K13</f>
        <v>3217.391304347826</v>
      </c>
    </row>
    <row r="14" spans="1:13" x14ac:dyDescent="0.55000000000000004">
      <c r="A14" s="37">
        <f>+A6</f>
        <v>42804</v>
      </c>
      <c r="B14" s="3">
        <v>50</v>
      </c>
      <c r="C14" s="38">
        <f t="shared" ref="C14:C15" si="1">+C6</f>
        <v>12</v>
      </c>
      <c r="D14" s="39">
        <f t="shared" ref="D14:D15" si="2">+C14*B14</f>
        <v>600</v>
      </c>
      <c r="F14" s="37">
        <f>+A14</f>
        <v>42804</v>
      </c>
      <c r="G14" s="3">
        <v>25</v>
      </c>
      <c r="H14" s="38">
        <f t="shared" ref="H14:H15" si="3">+C14</f>
        <v>12</v>
      </c>
      <c r="I14" s="39">
        <f t="shared" ref="I14:I15" si="4">+H14*G14</f>
        <v>300</v>
      </c>
      <c r="K14" s="3"/>
      <c r="L14" s="38"/>
      <c r="M14" s="39"/>
    </row>
    <row r="15" spans="1:13" x14ac:dyDescent="0.55000000000000004">
      <c r="A15" s="37">
        <v>42828</v>
      </c>
      <c r="B15" s="3">
        <v>0</v>
      </c>
      <c r="C15" s="38">
        <f t="shared" si="1"/>
        <v>16</v>
      </c>
      <c r="D15" s="39">
        <f t="shared" si="2"/>
        <v>0</v>
      </c>
      <c r="F15" s="37">
        <f>+A15</f>
        <v>42828</v>
      </c>
      <c r="G15" s="3">
        <f>+B7</f>
        <v>225</v>
      </c>
      <c r="H15" s="38">
        <f t="shared" si="3"/>
        <v>16</v>
      </c>
      <c r="I15" s="39">
        <f t="shared" si="4"/>
        <v>3600</v>
      </c>
      <c r="K15" s="3"/>
      <c r="L15" s="38"/>
      <c r="M15" s="39"/>
    </row>
    <row r="16" spans="1:13" x14ac:dyDescent="0.55000000000000004">
      <c r="A16" s="3"/>
      <c r="B16" s="5">
        <f>SUM(B13:B15)</f>
        <v>250</v>
      </c>
      <c r="D16" s="40">
        <f>SUM(D13:D15)</f>
        <v>2600</v>
      </c>
      <c r="F16" s="3"/>
      <c r="G16" s="5">
        <f>SUM(G13:G15)</f>
        <v>250</v>
      </c>
      <c r="I16" s="40">
        <f>SUM(I13:I15)</f>
        <v>3900</v>
      </c>
      <c r="K16" s="5">
        <f>SUM(K13:K15)</f>
        <v>250</v>
      </c>
      <c r="M16" s="40">
        <f>SUM(M13:M15)</f>
        <v>3217.391304347826</v>
      </c>
    </row>
    <row r="18" spans="1:7" x14ac:dyDescent="0.55000000000000004">
      <c r="A18" s="12" t="s">
        <v>43</v>
      </c>
    </row>
    <row r="20" spans="1:7" x14ac:dyDescent="0.55000000000000004">
      <c r="A20" t="s">
        <v>14</v>
      </c>
      <c r="B20">
        <f>+B8-B16</f>
        <v>325</v>
      </c>
      <c r="F20" s="22">
        <f>+L13</f>
        <v>12.869565217391305</v>
      </c>
      <c r="G20" s="39">
        <f>+F20*B20</f>
        <v>4182.608695652174</v>
      </c>
    </row>
    <row r="21" spans="1:7" x14ac:dyDescent="0.55000000000000004">
      <c r="A21" t="s">
        <v>15</v>
      </c>
      <c r="B21">
        <f>+B20</f>
        <v>325</v>
      </c>
    </row>
    <row r="22" spans="1:7" x14ac:dyDescent="0.55000000000000004">
      <c r="A22" t="s">
        <v>44</v>
      </c>
      <c r="B22">
        <f>+B21</f>
        <v>325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CA34B-A30F-45BA-9A13-C25B9791250F}">
  <dimension ref="A1:E16"/>
  <sheetViews>
    <sheetView workbookViewId="0">
      <selection activeCell="H10" sqref="H10"/>
    </sheetView>
  </sheetViews>
  <sheetFormatPr defaultRowHeight="14.4" x14ac:dyDescent="0.55000000000000004"/>
  <cols>
    <col min="1" max="1" width="35.5234375" customWidth="1"/>
    <col min="2" max="2" width="10" bestFit="1" customWidth="1"/>
    <col min="4" max="4" width="34.3671875" customWidth="1"/>
    <col min="5" max="5" width="11" customWidth="1"/>
  </cols>
  <sheetData>
    <row r="1" spans="1:5" ht="20.399999999999999" x14ac:dyDescent="0.75">
      <c r="A1" s="1" t="s">
        <v>47</v>
      </c>
    </row>
    <row r="3" spans="1:5" ht="25.8" x14ac:dyDescent="0.95">
      <c r="A3" s="47" t="s">
        <v>45</v>
      </c>
      <c r="B3" s="47"/>
      <c r="C3" s="47"/>
      <c r="D3" s="47" t="s">
        <v>46</v>
      </c>
    </row>
    <row r="4" spans="1:5" x14ac:dyDescent="0.55000000000000004">
      <c r="A4" t="s">
        <v>15</v>
      </c>
      <c r="D4" t="s">
        <v>15</v>
      </c>
    </row>
    <row r="5" spans="1:5" x14ac:dyDescent="0.55000000000000004">
      <c r="A5" t="s">
        <v>14</v>
      </c>
      <c r="D5" t="s">
        <v>14</v>
      </c>
    </row>
    <row r="6" spans="1:5" x14ac:dyDescent="0.55000000000000004">
      <c r="A6" t="s">
        <v>41</v>
      </c>
      <c r="D6" t="s">
        <v>41</v>
      </c>
    </row>
    <row r="8" spans="1:5" x14ac:dyDescent="0.55000000000000004">
      <c r="A8" s="46" t="s">
        <v>51</v>
      </c>
      <c r="D8" t="s">
        <v>54</v>
      </c>
    </row>
    <row r="9" spans="1:5" ht="14.7" thickBot="1" x14ac:dyDescent="0.6"/>
    <row r="10" spans="1:5" ht="14.7" thickBot="1" x14ac:dyDescent="0.6">
      <c r="A10" s="48" t="s">
        <v>52</v>
      </c>
      <c r="B10" s="56">
        <v>1000</v>
      </c>
      <c r="D10" s="48" t="s">
        <v>52</v>
      </c>
      <c r="E10" s="56">
        <v>1000</v>
      </c>
    </row>
    <row r="11" spans="1:5" ht="26.1" customHeight="1" thickBot="1" x14ac:dyDescent="0.6">
      <c r="A11" s="52" t="s">
        <v>53</v>
      </c>
      <c r="B11" s="57"/>
      <c r="D11" s="52" t="s">
        <v>53</v>
      </c>
      <c r="E11" s="57"/>
    </row>
    <row r="12" spans="1:5" x14ac:dyDescent="0.55000000000000004">
      <c r="A12" s="53" t="s">
        <v>48</v>
      </c>
      <c r="B12" s="58">
        <v>800</v>
      </c>
      <c r="D12" s="49"/>
      <c r="E12" s="56"/>
    </row>
    <row r="13" spans="1:5" x14ac:dyDescent="0.55000000000000004">
      <c r="A13" s="54" t="s">
        <v>49</v>
      </c>
      <c r="B13" s="56">
        <v>830</v>
      </c>
      <c r="D13" s="50" t="s">
        <v>49</v>
      </c>
      <c r="E13" s="58">
        <v>830</v>
      </c>
    </row>
    <row r="14" spans="1:5" ht="14.7" thickBot="1" x14ac:dyDescent="0.6">
      <c r="A14" s="55" t="s">
        <v>50</v>
      </c>
      <c r="B14" s="56">
        <v>705</v>
      </c>
      <c r="D14" s="51"/>
      <c r="E14" s="56"/>
    </row>
    <row r="16" spans="1:5" x14ac:dyDescent="0.55000000000000004">
      <c r="A16" s="59" t="s">
        <v>55</v>
      </c>
      <c r="B16" s="22">
        <f>+B10-B12</f>
        <v>200</v>
      </c>
      <c r="D16" t="s">
        <v>55</v>
      </c>
      <c r="E16" s="22">
        <f>+E10-E13</f>
        <v>170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Inventory Cost</vt:lpstr>
      <vt:lpstr>T-Shirt Example</vt:lpstr>
      <vt:lpstr>INVENTORY WRITE-OFF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Droussiotis</dc:creator>
  <cp:lastModifiedBy>Chris Droussiotis</cp:lastModifiedBy>
  <dcterms:created xsi:type="dcterms:W3CDTF">2018-04-23T16:08:59Z</dcterms:created>
  <dcterms:modified xsi:type="dcterms:W3CDTF">2018-04-23T19:51:29Z</dcterms:modified>
</cp:coreProperties>
</file>