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 - PRIMARY MARKETS\CHAPTER SPREADSHEETS\"/>
    </mc:Choice>
  </mc:AlternateContent>
  <xr:revisionPtr revIDLastSave="0" documentId="13_ncr:1_{CDD2DA5D-5FFB-4E45-9355-2E5627913CA2}" xr6:coauthVersionLast="47" xr6:coauthVersionMax="47" xr10:uidLastSave="{00000000-0000-0000-0000-000000000000}"/>
  <bookViews>
    <workbookView xWindow="-110" yWindow="-110" windowWidth="19420" windowHeight="10420" activeTab="2" xr2:uid="{ED33CBAD-C7E4-4213-88DF-0DE2E18DB980}"/>
  </bookViews>
  <sheets>
    <sheet name="Fig. 8.1" sheetId="1" r:id="rId1"/>
    <sheet name="Fig. 8.2" sheetId="2" r:id="rId2"/>
    <sheet name="Fig. 8.3" sheetId="3" r:id="rId3"/>
    <sheet name="Fig. 8.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D10" i="2" s="1"/>
  <c r="D13" i="2" s="1"/>
  <c r="G12" i="2"/>
  <c r="G7" i="2"/>
  <c r="G9" i="2"/>
  <c r="G6" i="2"/>
  <c r="J13" i="2"/>
  <c r="E8" i="2" l="1"/>
  <c r="G8" i="2" s="1"/>
  <c r="E10" i="2" l="1"/>
  <c r="G10" i="2" s="1"/>
  <c r="E13" i="2" l="1"/>
  <c r="F10" i="2" l="1"/>
  <c r="G13" i="2"/>
  <c r="F13" i="2"/>
  <c r="F12" i="2"/>
  <c r="F6" i="2"/>
  <c r="F7" i="2"/>
  <c r="F8" i="2"/>
  <c r="F9" i="2"/>
  <c r="E30" i="1" l="1"/>
  <c r="F30" i="1"/>
  <c r="G30" i="1"/>
  <c r="H30" i="1"/>
  <c r="I30" i="1"/>
  <c r="J30" i="1"/>
  <c r="D30" i="1"/>
  <c r="E19" i="1"/>
  <c r="F19" i="1"/>
  <c r="G19" i="1"/>
  <c r="D19" i="1"/>
  <c r="D7" i="1"/>
  <c r="D17" i="1" s="1"/>
  <c r="E7" i="1" l="1"/>
  <c r="D28" i="1"/>
  <c r="E17" i="1" l="1"/>
  <c r="F7" i="1"/>
  <c r="E28" i="1"/>
  <c r="F28" i="1" l="1"/>
  <c r="F17" i="1"/>
  <c r="G7" i="1"/>
  <c r="G17" i="1" l="1"/>
  <c r="H7" i="1"/>
  <c r="G28" i="1"/>
  <c r="C14" i="1"/>
  <c r="D13" i="1"/>
  <c r="D22" i="1"/>
  <c r="D24" i="1"/>
  <c r="C25" i="1"/>
  <c r="H28" i="1" l="1"/>
  <c r="I7" i="1"/>
  <c r="H17" i="1"/>
  <c r="D14" i="1"/>
  <c r="D25" i="1"/>
  <c r="E22" i="1"/>
  <c r="E24" i="1"/>
  <c r="D11" i="1"/>
  <c r="I28" i="1" l="1"/>
  <c r="J7" i="1"/>
  <c r="E25" i="1"/>
  <c r="F24" i="1"/>
  <c r="F22" i="1"/>
  <c r="E13" i="1"/>
  <c r="E11" i="1"/>
  <c r="J28" i="1" l="1"/>
  <c r="F13" i="1"/>
  <c r="F11" i="1"/>
  <c r="E14" i="1"/>
  <c r="G24" i="1"/>
  <c r="G22" i="1"/>
  <c r="F25" i="1"/>
  <c r="G25" i="1" l="1"/>
  <c r="G13" i="1"/>
  <c r="G11" i="1"/>
  <c r="H12" i="1" s="1"/>
  <c r="H19" i="1" s="1"/>
  <c r="H24" i="1"/>
  <c r="H22" i="1"/>
  <c r="F14" i="1"/>
  <c r="H25" i="1" l="1"/>
  <c r="H11" i="1"/>
  <c r="H13" i="1"/>
  <c r="G14" i="1"/>
  <c r="I22" i="1"/>
  <c r="I24" i="1"/>
  <c r="I11" i="1" l="1"/>
  <c r="I13" i="1"/>
  <c r="J24" i="1"/>
  <c r="J22" i="1"/>
  <c r="I25" i="1"/>
  <c r="H14" i="1"/>
  <c r="J25" i="1" l="1"/>
  <c r="J13" i="1"/>
  <c r="J11" i="1"/>
  <c r="I14" i="1"/>
  <c r="J14" i="1" l="1"/>
</calcChain>
</file>

<file path=xl/sharedStrings.xml><?xml version="1.0" encoding="utf-8"?>
<sst xmlns="http://schemas.openxmlformats.org/spreadsheetml/2006/main" count="141" uniqueCount="112">
  <si>
    <t>Colorado Dental</t>
  </si>
  <si>
    <t>TRANSACTION SOURCES &amp; USES</t>
  </si>
  <si>
    <t>Sources</t>
  </si>
  <si>
    <t>Funded
($ 000's)</t>
  </si>
  <si>
    <t>% Cap</t>
  </si>
  <si>
    <t xml:space="preserve">  EBITDA
 x</t>
  </si>
  <si>
    <t>Uses</t>
  </si>
  <si>
    <t>Amount
($ 000's)</t>
  </si>
  <si>
    <t>Cash</t>
  </si>
  <si>
    <t>Term Loan A</t>
  </si>
  <si>
    <t xml:space="preserve"> LIBOR + 3.5%</t>
  </si>
  <si>
    <t>Purchase of Equity (100% shares)</t>
  </si>
  <si>
    <t>Term Loan B</t>
  </si>
  <si>
    <t xml:space="preserve"> LIBOR + 4.0%</t>
  </si>
  <si>
    <t>Refinance Existing Debt</t>
  </si>
  <si>
    <t xml:space="preserve">   Total Bank Debt</t>
  </si>
  <si>
    <t>Transaction Fees &amp; Expenses</t>
  </si>
  <si>
    <t>Senior Unsecured / Subordinated Notes</t>
  </si>
  <si>
    <t>10% FIXED</t>
  </si>
  <si>
    <t>Total Debt</t>
  </si>
  <si>
    <t>Cash Equity</t>
  </si>
  <si>
    <t>Total Sources</t>
  </si>
  <si>
    <t>Total Uses</t>
  </si>
  <si>
    <t>($ 000's)</t>
  </si>
  <si>
    <t>Historical</t>
  </si>
  <si>
    <t>PROJECTED</t>
  </si>
  <si>
    <t>Interest Rate Assumptions</t>
  </si>
  <si>
    <t>LIBOR Rate</t>
  </si>
  <si>
    <t>LIBOR Iincrease / Decrease</t>
  </si>
  <si>
    <t>Outstanding</t>
  </si>
  <si>
    <t>Increase / (Decrease)</t>
  </si>
  <si>
    <t>Interest Payment</t>
  </si>
  <si>
    <t>Spread</t>
  </si>
  <si>
    <t>Interest rate</t>
  </si>
  <si>
    <t xml:space="preserve"> Total Payment (Interest + Principal)</t>
  </si>
  <si>
    <t>Schedule Repayment based on Percentage %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</si>
  <si>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</si>
  <si>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</si>
  <si>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</si>
  <si>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</si>
  <si>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</si>
  <si>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</si>
  <si>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</si>
  <si>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</si>
  <si>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DEBT SCHEDULES</t>
  </si>
  <si>
    <t>Acquisition Target EBITDA =</t>
  </si>
  <si>
    <t>Commited
($ 000's)</t>
  </si>
  <si>
    <t>Term
(Years)</t>
  </si>
  <si>
    <t>Interest 
Rate</t>
  </si>
  <si>
    <t>Revolving Credit</t>
  </si>
  <si>
    <t xml:space="preserve"> 0.50%/LIBOR+3.5%</t>
  </si>
  <si>
    <t>Description</t>
  </si>
  <si>
    <t>Standard &amp; Poor's</t>
  </si>
  <si>
    <t>Moody's</t>
  </si>
  <si>
    <t>Fitch</t>
  </si>
  <si>
    <t>INVESTMENT GRADE</t>
  </si>
  <si>
    <t>Highest Quality (Risk Free)</t>
  </si>
  <si>
    <t>AAA</t>
  </si>
  <si>
    <t>Aaa</t>
  </si>
  <si>
    <t>High Quality</t>
  </si>
  <si>
    <t>AA+</t>
  </si>
  <si>
    <t>Aa1</t>
  </si>
  <si>
    <t>Aa2</t>
  </si>
  <si>
    <t>AA-</t>
  </si>
  <si>
    <t>Aa3</t>
  </si>
  <si>
    <t>Strong Payment Capacity</t>
  </si>
  <si>
    <t>A+</t>
  </si>
  <si>
    <t>A1</t>
  </si>
  <si>
    <t>A2</t>
  </si>
  <si>
    <t>A-</t>
  </si>
  <si>
    <t>A3</t>
  </si>
  <si>
    <t>Adequate Payment Capacity</t>
  </si>
  <si>
    <t>BBB+</t>
  </si>
  <si>
    <t>Baa1</t>
  </si>
  <si>
    <t>BBB</t>
  </si>
  <si>
    <t>Baa2</t>
  </si>
  <si>
    <t>BBB-</t>
  </si>
  <si>
    <t>Baa3</t>
  </si>
  <si>
    <t>Likely to fullfill Obligations</t>
  </si>
  <si>
    <t>BB+</t>
  </si>
  <si>
    <t>Ba1</t>
  </si>
  <si>
    <t>BB</t>
  </si>
  <si>
    <t>Ba2</t>
  </si>
  <si>
    <t>BB-</t>
  </si>
  <si>
    <t>Ba3</t>
  </si>
  <si>
    <t>High-risk Obligations</t>
  </si>
  <si>
    <t>B+</t>
  </si>
  <si>
    <t>B1</t>
  </si>
  <si>
    <t>B</t>
  </si>
  <si>
    <t>B2</t>
  </si>
  <si>
    <t>B-</t>
  </si>
  <si>
    <t>B3</t>
  </si>
  <si>
    <t>Current Vulnarable to Default</t>
  </si>
  <si>
    <t xml:space="preserve">DISTRESS </t>
  </si>
  <si>
    <t>CCC+</t>
  </si>
  <si>
    <t>CCC</t>
  </si>
  <si>
    <t>CCC-</t>
  </si>
  <si>
    <t>CC</t>
  </si>
  <si>
    <t>C</t>
  </si>
  <si>
    <t>Default</t>
  </si>
  <si>
    <t>DEFAULT</t>
  </si>
  <si>
    <t>D</t>
  </si>
  <si>
    <t>CORPORATE LOAN RATING AGENCIES' SCALES</t>
  </si>
  <si>
    <t>Figure 8.3</t>
  </si>
  <si>
    <t>AA</t>
  </si>
  <si>
    <t>A</t>
  </si>
  <si>
    <t>Caa1</t>
  </si>
  <si>
    <t>Caa2</t>
  </si>
  <si>
    <t>Cas3</t>
  </si>
  <si>
    <t>Ca</t>
  </si>
  <si>
    <t>RD/D</t>
  </si>
  <si>
    <t>NON-INVESTMENT GRADE 
(LEVERAGE)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</si>
</sst>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40" fontId="6" fillId="0" borderId="0" xfId="3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8" fillId="2" borderId="0" xfId="3" applyFont="1" applyFill="1"/>
    <xf numFmtId="0" fontId="9" fillId="2" borderId="0" xfId="3" applyFont="1" applyFill="1"/>
    <xf numFmtId="0" fontId="10" fillId="2" borderId="0" xfId="0" applyFont="1" applyFill="1"/>
    <xf numFmtId="164" fontId="0" fillId="0" borderId="0" xfId="0" applyNumberFormat="1"/>
    <xf numFmtId="166" fontId="0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13" fillId="0" borderId="0" xfId="0" applyNumberFormat="1" applyFont="1"/>
    <xf numFmtId="0" fontId="4" fillId="0" borderId="0" xfId="0" applyFont="1"/>
    <xf numFmtId="166" fontId="0" fillId="0" borderId="0" xfId="2" applyNumberFormat="1" applyFont="1"/>
    <xf numFmtId="0" fontId="7" fillId="0" borderId="0" xfId="0" applyFont="1"/>
    <xf numFmtId="165" fontId="0" fillId="0" borderId="0" xfId="0" applyNumberFormat="1"/>
    <xf numFmtId="0" fontId="7" fillId="0" borderId="0" xfId="0" applyFont="1" applyAlignment="1">
      <alignment horizontal="right"/>
    </xf>
    <xf numFmtId="43" fontId="0" fillId="0" borderId="0" xfId="0" applyNumberFormat="1"/>
    <xf numFmtId="166" fontId="15" fillId="0" borderId="0" xfId="2" applyNumberFormat="1" applyFont="1"/>
    <xf numFmtId="0" fontId="8" fillId="2" borderId="0" xfId="0" applyFont="1" applyFill="1"/>
    <xf numFmtId="0" fontId="16" fillId="0" borderId="0" xfId="0" quotePrefix="1" applyFont="1"/>
    <xf numFmtId="0" fontId="7" fillId="4" borderId="5" xfId="0" applyFont="1" applyFill="1" applyBorder="1" applyAlignment="1">
      <alignment horizontal="center"/>
    </xf>
    <xf numFmtId="1" fontId="14" fillId="3" borderId="8" xfId="0" applyNumberFormat="1" applyFont="1" applyFill="1" applyBorder="1" applyAlignment="1">
      <alignment horizontal="center"/>
    </xf>
    <xf numFmtId="165" fontId="0" fillId="0" borderId="0" xfId="1" applyNumberFormat="1" applyFont="1"/>
    <xf numFmtId="10" fontId="0" fillId="0" borderId="0" xfId="0" applyNumberFormat="1"/>
    <xf numFmtId="167" fontId="13" fillId="0" borderId="0" xfId="1" applyNumberFormat="1" applyFont="1"/>
    <xf numFmtId="165" fontId="7" fillId="0" borderId="0" xfId="1" applyNumberFormat="1" applyFont="1"/>
    <xf numFmtId="165" fontId="1" fillId="0" borderId="0" xfId="1" applyNumberFormat="1"/>
    <xf numFmtId="165" fontId="4" fillId="0" borderId="0" xfId="1" applyNumberFormat="1" applyFont="1"/>
    <xf numFmtId="10" fontId="15" fillId="0" borderId="0" xfId="2" applyNumberFormat="1" applyFont="1"/>
    <xf numFmtId="166" fontId="11" fillId="0" borderId="0" xfId="0" applyNumberFormat="1" applyFont="1"/>
    <xf numFmtId="10" fontId="11" fillId="0" borderId="0" xfId="2" applyNumberFormat="1" applyFont="1"/>
    <xf numFmtId="1" fontId="14" fillId="3" borderId="1" xfId="0" applyNumberFormat="1" applyFont="1" applyFill="1" applyBorder="1" applyAlignment="1">
      <alignment horizontal="center"/>
    </xf>
    <xf numFmtId="1" fontId="14" fillId="3" borderId="4" xfId="0" applyNumberFormat="1" applyFont="1" applyFill="1" applyBorder="1" applyAlignment="1">
      <alignment horizontal="center"/>
    </xf>
    <xf numFmtId="165" fontId="7" fillId="0" borderId="2" xfId="1" applyNumberFormat="1" applyFont="1" applyBorder="1"/>
    <xf numFmtId="164" fontId="4" fillId="0" borderId="0" xfId="0" applyNumberFormat="1" applyFont="1"/>
    <xf numFmtId="165" fontId="13" fillId="0" borderId="0" xfId="1" applyNumberFormat="1" applyFont="1"/>
    <xf numFmtId="165" fontId="12" fillId="0" borderId="0" xfId="1" applyNumberFormat="1" applyFont="1"/>
    <xf numFmtId="0" fontId="0" fillId="0" borderId="0" xfId="2" applyNumberFormat="1" applyFont="1"/>
    <xf numFmtId="164" fontId="0" fillId="0" borderId="0" xfId="0" applyNumberFormat="1" applyAlignment="1">
      <alignment horizontal="center"/>
    </xf>
    <xf numFmtId="165" fontId="11" fillId="0" borderId="0" xfId="1" applyNumberFormat="1" applyFont="1"/>
    <xf numFmtId="0" fontId="0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6" fontId="0" fillId="0" borderId="0" xfId="2" quotePrefix="1" applyNumberFormat="1" applyFont="1" applyAlignment="1">
      <alignment horizontal="center"/>
    </xf>
    <xf numFmtId="165" fontId="4" fillId="0" borderId="7" xfId="1" applyNumberFormat="1" applyFont="1" applyBorder="1"/>
    <xf numFmtId="166" fontId="0" fillId="0" borderId="7" xfId="2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165" fontId="7" fillId="0" borderId="3" xfId="1" applyNumberFormat="1" applyFont="1" applyBorder="1"/>
    <xf numFmtId="166" fontId="0" fillId="0" borderId="3" xfId="2" applyNumberFormat="1" applyFont="1" applyBorder="1" applyAlignment="1">
      <alignment horizontal="center"/>
    </xf>
    <xf numFmtId="164" fontId="11" fillId="0" borderId="3" xfId="1" applyNumberFormat="1" applyFont="1" applyBorder="1" applyAlignment="1">
      <alignment horizontal="center"/>
    </xf>
    <xf numFmtId="165" fontId="7" fillId="0" borderId="10" xfId="1" applyNumberFormat="1" applyFont="1" applyBorder="1"/>
    <xf numFmtId="166" fontId="0" fillId="0" borderId="10" xfId="2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7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17" fillId="0" borderId="0" xfId="0" applyFont="1"/>
    <xf numFmtId="0" fontId="2" fillId="5" borderId="7" xfId="0" applyFont="1" applyFill="1" applyBorder="1"/>
    <xf numFmtId="0" fontId="2" fillId="0" borderId="7" xfId="0" applyFont="1" applyBorder="1"/>
    <xf numFmtId="0" fontId="2" fillId="5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/>
    </xf>
    <xf numFmtId="4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4">
    <cellStyle name="Comma" xfId="1" builtinId="3"/>
    <cellStyle name="Normal" xfId="0" builtinId="0"/>
    <cellStyle name="Normal_OSK Spreads - 2006-3Q 10Q" xfId="3" xr:uid="{4BDE048F-00D0-4FDC-B622-BAB4656CBE7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2</xdr:row>
      <xdr:rowOff>29632</xdr:rowOff>
    </xdr:from>
    <xdr:to>
      <xdr:col>9</xdr:col>
      <xdr:colOff>237066</xdr:colOff>
      <xdr:row>24</xdr:row>
      <xdr:rowOff>42332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6F9389-1CDE-42B0-8A4B-E831E2FEF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7" y="393699"/>
          <a:ext cx="5880099" cy="4017433"/>
        </a:xfrm>
        <a:prstGeom prst="rect">
          <a:avLst/>
        </a:prstGeom>
      </xdr:spPr>
    </xdr:pic>
    <xdr:clientData/>
  </xdr:twoCellAnchor>
  <xdr:twoCellAnchor>
    <xdr:from>
      <xdr:col>7</xdr:col>
      <xdr:colOff>613834</xdr:colOff>
      <xdr:row>21</xdr:row>
      <xdr:rowOff>50800</xdr:rowOff>
    </xdr:from>
    <xdr:to>
      <xdr:col>9</xdr:col>
      <xdr:colOff>143934</xdr:colOff>
      <xdr:row>22</xdr:row>
      <xdr:rowOff>156633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843F82-F491-4EEE-8F05-E2CCC15FAF80}"/>
            </a:ext>
          </a:extLst>
        </xdr:cNvPr>
        <xdr:cNvSpPr txBox="1"/>
      </xdr:nvSpPr>
      <xdr:spPr>
        <a:xfrm>
          <a:off x="5118101" y="3873500"/>
          <a:ext cx="817033" cy="287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8.4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BD46-C4AC-44C4-9266-3A29A3C74B72}">
  <dimension ref="A1:O37"/>
  <sheetViews>
    <sheetView showGridLines="0" workbookViewId="0">
      <selection activeCell="K14" sqref="K14"/>
    </sheetView>
  </sheetViews>
  <sheetFormatPr defaultRowHeight="14.5" x14ac:dyDescent="0.35"/>
  <cols>
    <col min="1" max="1" width="5.90625" style="4" customWidth="1"/>
    <col min="2" max="2" width="31.08984375" customWidth="1"/>
    <col min="3" max="10" width="10" customWidth="1"/>
    <col min="11" max="14" width="15" customWidth="1"/>
    <col min="253" max="253" width="5.08984375" customWidth="1"/>
    <col min="254" max="254" width="41.7265625" customWidth="1"/>
    <col min="255" max="255" width="14.7265625" customWidth="1"/>
    <col min="256" max="256" width="14.90625" customWidth="1"/>
    <col min="257" max="258" width="11.7265625" customWidth="1"/>
    <col min="259" max="259" width="11.90625" bestFit="1" customWidth="1"/>
    <col min="261" max="261" width="10.26953125" bestFit="1" customWidth="1"/>
    <col min="262" max="262" width="11.26953125" customWidth="1"/>
    <col min="263" max="263" width="5" customWidth="1"/>
    <col min="264" max="269" width="15" customWidth="1"/>
    <col min="509" max="509" width="5.08984375" customWidth="1"/>
    <col min="510" max="510" width="41.7265625" customWidth="1"/>
    <col min="511" max="511" width="14.7265625" customWidth="1"/>
    <col min="512" max="512" width="14.90625" customWidth="1"/>
    <col min="513" max="514" width="11.7265625" customWidth="1"/>
    <col min="515" max="515" width="11.90625" bestFit="1" customWidth="1"/>
    <col min="517" max="517" width="10.26953125" bestFit="1" customWidth="1"/>
    <col min="518" max="518" width="11.26953125" customWidth="1"/>
    <col min="519" max="519" width="5" customWidth="1"/>
    <col min="520" max="525" width="15" customWidth="1"/>
    <col min="765" max="765" width="5.08984375" customWidth="1"/>
    <col min="766" max="766" width="41.7265625" customWidth="1"/>
    <col min="767" max="767" width="14.7265625" customWidth="1"/>
    <col min="768" max="768" width="14.90625" customWidth="1"/>
    <col min="769" max="770" width="11.7265625" customWidth="1"/>
    <col min="771" max="771" width="11.90625" bestFit="1" customWidth="1"/>
    <col min="773" max="773" width="10.26953125" bestFit="1" customWidth="1"/>
    <col min="774" max="774" width="11.26953125" customWidth="1"/>
    <col min="775" max="775" width="5" customWidth="1"/>
    <col min="776" max="781" width="15" customWidth="1"/>
    <col min="1021" max="1021" width="5.08984375" customWidth="1"/>
    <col min="1022" max="1022" width="41.7265625" customWidth="1"/>
    <col min="1023" max="1023" width="14.7265625" customWidth="1"/>
    <col min="1024" max="1024" width="14.90625" customWidth="1"/>
    <col min="1025" max="1026" width="11.7265625" customWidth="1"/>
    <col min="1027" max="1027" width="11.90625" bestFit="1" customWidth="1"/>
    <col min="1029" max="1029" width="10.26953125" bestFit="1" customWidth="1"/>
    <col min="1030" max="1030" width="11.26953125" customWidth="1"/>
    <col min="1031" max="1031" width="5" customWidth="1"/>
    <col min="1032" max="1037" width="15" customWidth="1"/>
    <col min="1277" max="1277" width="5.08984375" customWidth="1"/>
    <col min="1278" max="1278" width="41.7265625" customWidth="1"/>
    <col min="1279" max="1279" width="14.7265625" customWidth="1"/>
    <col min="1280" max="1280" width="14.90625" customWidth="1"/>
    <col min="1281" max="1282" width="11.7265625" customWidth="1"/>
    <col min="1283" max="1283" width="11.90625" bestFit="1" customWidth="1"/>
    <col min="1285" max="1285" width="10.26953125" bestFit="1" customWidth="1"/>
    <col min="1286" max="1286" width="11.26953125" customWidth="1"/>
    <col min="1287" max="1287" width="5" customWidth="1"/>
    <col min="1288" max="1293" width="15" customWidth="1"/>
    <col min="1533" max="1533" width="5.08984375" customWidth="1"/>
    <col min="1534" max="1534" width="41.7265625" customWidth="1"/>
    <col min="1535" max="1535" width="14.7265625" customWidth="1"/>
    <col min="1536" max="1536" width="14.90625" customWidth="1"/>
    <col min="1537" max="1538" width="11.7265625" customWidth="1"/>
    <col min="1539" max="1539" width="11.90625" bestFit="1" customWidth="1"/>
    <col min="1541" max="1541" width="10.26953125" bestFit="1" customWidth="1"/>
    <col min="1542" max="1542" width="11.26953125" customWidth="1"/>
    <col min="1543" max="1543" width="5" customWidth="1"/>
    <col min="1544" max="1549" width="15" customWidth="1"/>
    <col min="1789" max="1789" width="5.08984375" customWidth="1"/>
    <col min="1790" max="1790" width="41.7265625" customWidth="1"/>
    <col min="1791" max="1791" width="14.7265625" customWidth="1"/>
    <col min="1792" max="1792" width="14.90625" customWidth="1"/>
    <col min="1793" max="1794" width="11.7265625" customWidth="1"/>
    <col min="1795" max="1795" width="11.90625" bestFit="1" customWidth="1"/>
    <col min="1797" max="1797" width="10.26953125" bestFit="1" customWidth="1"/>
    <col min="1798" max="1798" width="11.26953125" customWidth="1"/>
    <col min="1799" max="1799" width="5" customWidth="1"/>
    <col min="1800" max="1805" width="15" customWidth="1"/>
    <col min="2045" max="2045" width="5.08984375" customWidth="1"/>
    <col min="2046" max="2046" width="41.7265625" customWidth="1"/>
    <col min="2047" max="2047" width="14.7265625" customWidth="1"/>
    <col min="2048" max="2048" width="14.90625" customWidth="1"/>
    <col min="2049" max="2050" width="11.7265625" customWidth="1"/>
    <col min="2051" max="2051" width="11.90625" bestFit="1" customWidth="1"/>
    <col min="2053" max="2053" width="10.26953125" bestFit="1" customWidth="1"/>
    <col min="2054" max="2054" width="11.26953125" customWidth="1"/>
    <col min="2055" max="2055" width="5" customWidth="1"/>
    <col min="2056" max="2061" width="15" customWidth="1"/>
    <col min="2301" max="2301" width="5.08984375" customWidth="1"/>
    <col min="2302" max="2302" width="41.7265625" customWidth="1"/>
    <col min="2303" max="2303" width="14.7265625" customWidth="1"/>
    <col min="2304" max="2304" width="14.90625" customWidth="1"/>
    <col min="2305" max="2306" width="11.7265625" customWidth="1"/>
    <col min="2307" max="2307" width="11.90625" bestFit="1" customWidth="1"/>
    <col min="2309" max="2309" width="10.26953125" bestFit="1" customWidth="1"/>
    <col min="2310" max="2310" width="11.26953125" customWidth="1"/>
    <col min="2311" max="2311" width="5" customWidth="1"/>
    <col min="2312" max="2317" width="15" customWidth="1"/>
    <col min="2557" max="2557" width="5.08984375" customWidth="1"/>
    <col min="2558" max="2558" width="41.7265625" customWidth="1"/>
    <col min="2559" max="2559" width="14.7265625" customWidth="1"/>
    <col min="2560" max="2560" width="14.90625" customWidth="1"/>
    <col min="2561" max="2562" width="11.7265625" customWidth="1"/>
    <col min="2563" max="2563" width="11.90625" bestFit="1" customWidth="1"/>
    <col min="2565" max="2565" width="10.26953125" bestFit="1" customWidth="1"/>
    <col min="2566" max="2566" width="11.26953125" customWidth="1"/>
    <col min="2567" max="2567" width="5" customWidth="1"/>
    <col min="2568" max="2573" width="15" customWidth="1"/>
    <col min="2813" max="2813" width="5.08984375" customWidth="1"/>
    <col min="2814" max="2814" width="41.7265625" customWidth="1"/>
    <col min="2815" max="2815" width="14.7265625" customWidth="1"/>
    <col min="2816" max="2816" width="14.90625" customWidth="1"/>
    <col min="2817" max="2818" width="11.7265625" customWidth="1"/>
    <col min="2819" max="2819" width="11.90625" bestFit="1" customWidth="1"/>
    <col min="2821" max="2821" width="10.26953125" bestFit="1" customWidth="1"/>
    <col min="2822" max="2822" width="11.26953125" customWidth="1"/>
    <col min="2823" max="2823" width="5" customWidth="1"/>
    <col min="2824" max="2829" width="15" customWidth="1"/>
    <col min="3069" max="3069" width="5.08984375" customWidth="1"/>
    <col min="3070" max="3070" width="41.7265625" customWidth="1"/>
    <col min="3071" max="3071" width="14.7265625" customWidth="1"/>
    <col min="3072" max="3072" width="14.90625" customWidth="1"/>
    <col min="3073" max="3074" width="11.7265625" customWidth="1"/>
    <col min="3075" max="3075" width="11.90625" bestFit="1" customWidth="1"/>
    <col min="3077" max="3077" width="10.26953125" bestFit="1" customWidth="1"/>
    <col min="3078" max="3078" width="11.26953125" customWidth="1"/>
    <col min="3079" max="3079" width="5" customWidth="1"/>
    <col min="3080" max="3085" width="15" customWidth="1"/>
    <col min="3325" max="3325" width="5.08984375" customWidth="1"/>
    <col min="3326" max="3326" width="41.7265625" customWidth="1"/>
    <col min="3327" max="3327" width="14.7265625" customWidth="1"/>
    <col min="3328" max="3328" width="14.90625" customWidth="1"/>
    <col min="3329" max="3330" width="11.7265625" customWidth="1"/>
    <col min="3331" max="3331" width="11.90625" bestFit="1" customWidth="1"/>
    <col min="3333" max="3333" width="10.26953125" bestFit="1" customWidth="1"/>
    <col min="3334" max="3334" width="11.26953125" customWidth="1"/>
    <col min="3335" max="3335" width="5" customWidth="1"/>
    <col min="3336" max="3341" width="15" customWidth="1"/>
    <col min="3581" max="3581" width="5.08984375" customWidth="1"/>
    <col min="3582" max="3582" width="41.7265625" customWidth="1"/>
    <col min="3583" max="3583" width="14.7265625" customWidth="1"/>
    <col min="3584" max="3584" width="14.90625" customWidth="1"/>
    <col min="3585" max="3586" width="11.7265625" customWidth="1"/>
    <col min="3587" max="3587" width="11.90625" bestFit="1" customWidth="1"/>
    <col min="3589" max="3589" width="10.26953125" bestFit="1" customWidth="1"/>
    <col min="3590" max="3590" width="11.26953125" customWidth="1"/>
    <col min="3591" max="3591" width="5" customWidth="1"/>
    <col min="3592" max="3597" width="15" customWidth="1"/>
    <col min="3837" max="3837" width="5.08984375" customWidth="1"/>
    <col min="3838" max="3838" width="41.7265625" customWidth="1"/>
    <col min="3839" max="3839" width="14.7265625" customWidth="1"/>
    <col min="3840" max="3840" width="14.90625" customWidth="1"/>
    <col min="3841" max="3842" width="11.7265625" customWidth="1"/>
    <col min="3843" max="3843" width="11.90625" bestFit="1" customWidth="1"/>
    <col min="3845" max="3845" width="10.26953125" bestFit="1" customWidth="1"/>
    <col min="3846" max="3846" width="11.26953125" customWidth="1"/>
    <col min="3847" max="3847" width="5" customWidth="1"/>
    <col min="3848" max="3853" width="15" customWidth="1"/>
    <col min="4093" max="4093" width="5.08984375" customWidth="1"/>
    <col min="4094" max="4094" width="41.7265625" customWidth="1"/>
    <col min="4095" max="4095" width="14.7265625" customWidth="1"/>
    <col min="4096" max="4096" width="14.90625" customWidth="1"/>
    <col min="4097" max="4098" width="11.7265625" customWidth="1"/>
    <col min="4099" max="4099" width="11.90625" bestFit="1" customWidth="1"/>
    <col min="4101" max="4101" width="10.26953125" bestFit="1" customWidth="1"/>
    <col min="4102" max="4102" width="11.26953125" customWidth="1"/>
    <col min="4103" max="4103" width="5" customWidth="1"/>
    <col min="4104" max="4109" width="15" customWidth="1"/>
    <col min="4349" max="4349" width="5.08984375" customWidth="1"/>
    <col min="4350" max="4350" width="41.7265625" customWidth="1"/>
    <col min="4351" max="4351" width="14.7265625" customWidth="1"/>
    <col min="4352" max="4352" width="14.90625" customWidth="1"/>
    <col min="4353" max="4354" width="11.7265625" customWidth="1"/>
    <col min="4355" max="4355" width="11.90625" bestFit="1" customWidth="1"/>
    <col min="4357" max="4357" width="10.26953125" bestFit="1" customWidth="1"/>
    <col min="4358" max="4358" width="11.26953125" customWidth="1"/>
    <col min="4359" max="4359" width="5" customWidth="1"/>
    <col min="4360" max="4365" width="15" customWidth="1"/>
    <col min="4605" max="4605" width="5.08984375" customWidth="1"/>
    <col min="4606" max="4606" width="41.7265625" customWidth="1"/>
    <col min="4607" max="4607" width="14.7265625" customWidth="1"/>
    <col min="4608" max="4608" width="14.90625" customWidth="1"/>
    <col min="4609" max="4610" width="11.7265625" customWidth="1"/>
    <col min="4611" max="4611" width="11.90625" bestFit="1" customWidth="1"/>
    <col min="4613" max="4613" width="10.26953125" bestFit="1" customWidth="1"/>
    <col min="4614" max="4614" width="11.26953125" customWidth="1"/>
    <col min="4615" max="4615" width="5" customWidth="1"/>
    <col min="4616" max="4621" width="15" customWidth="1"/>
    <col min="4861" max="4861" width="5.08984375" customWidth="1"/>
    <col min="4862" max="4862" width="41.7265625" customWidth="1"/>
    <col min="4863" max="4863" width="14.7265625" customWidth="1"/>
    <col min="4864" max="4864" width="14.90625" customWidth="1"/>
    <col min="4865" max="4866" width="11.7265625" customWidth="1"/>
    <col min="4867" max="4867" width="11.90625" bestFit="1" customWidth="1"/>
    <col min="4869" max="4869" width="10.26953125" bestFit="1" customWidth="1"/>
    <col min="4870" max="4870" width="11.26953125" customWidth="1"/>
    <col min="4871" max="4871" width="5" customWidth="1"/>
    <col min="4872" max="4877" width="15" customWidth="1"/>
    <col min="5117" max="5117" width="5.08984375" customWidth="1"/>
    <col min="5118" max="5118" width="41.7265625" customWidth="1"/>
    <col min="5119" max="5119" width="14.7265625" customWidth="1"/>
    <col min="5120" max="5120" width="14.90625" customWidth="1"/>
    <col min="5121" max="5122" width="11.7265625" customWidth="1"/>
    <col min="5123" max="5123" width="11.90625" bestFit="1" customWidth="1"/>
    <col min="5125" max="5125" width="10.26953125" bestFit="1" customWidth="1"/>
    <col min="5126" max="5126" width="11.26953125" customWidth="1"/>
    <col min="5127" max="5127" width="5" customWidth="1"/>
    <col min="5128" max="5133" width="15" customWidth="1"/>
    <col min="5373" max="5373" width="5.08984375" customWidth="1"/>
    <col min="5374" max="5374" width="41.7265625" customWidth="1"/>
    <col min="5375" max="5375" width="14.7265625" customWidth="1"/>
    <col min="5376" max="5376" width="14.90625" customWidth="1"/>
    <col min="5377" max="5378" width="11.7265625" customWidth="1"/>
    <col min="5379" max="5379" width="11.90625" bestFit="1" customWidth="1"/>
    <col min="5381" max="5381" width="10.26953125" bestFit="1" customWidth="1"/>
    <col min="5382" max="5382" width="11.26953125" customWidth="1"/>
    <col min="5383" max="5383" width="5" customWidth="1"/>
    <col min="5384" max="5389" width="15" customWidth="1"/>
    <col min="5629" max="5629" width="5.08984375" customWidth="1"/>
    <col min="5630" max="5630" width="41.7265625" customWidth="1"/>
    <col min="5631" max="5631" width="14.7265625" customWidth="1"/>
    <col min="5632" max="5632" width="14.90625" customWidth="1"/>
    <col min="5633" max="5634" width="11.7265625" customWidth="1"/>
    <col min="5635" max="5635" width="11.90625" bestFit="1" customWidth="1"/>
    <col min="5637" max="5637" width="10.26953125" bestFit="1" customWidth="1"/>
    <col min="5638" max="5638" width="11.26953125" customWidth="1"/>
    <col min="5639" max="5639" width="5" customWidth="1"/>
    <col min="5640" max="5645" width="15" customWidth="1"/>
    <col min="5885" max="5885" width="5.08984375" customWidth="1"/>
    <col min="5886" max="5886" width="41.7265625" customWidth="1"/>
    <col min="5887" max="5887" width="14.7265625" customWidth="1"/>
    <col min="5888" max="5888" width="14.90625" customWidth="1"/>
    <col min="5889" max="5890" width="11.7265625" customWidth="1"/>
    <col min="5891" max="5891" width="11.90625" bestFit="1" customWidth="1"/>
    <col min="5893" max="5893" width="10.26953125" bestFit="1" customWidth="1"/>
    <col min="5894" max="5894" width="11.26953125" customWidth="1"/>
    <col min="5895" max="5895" width="5" customWidth="1"/>
    <col min="5896" max="5901" width="15" customWidth="1"/>
    <col min="6141" max="6141" width="5.08984375" customWidth="1"/>
    <col min="6142" max="6142" width="41.7265625" customWidth="1"/>
    <col min="6143" max="6143" width="14.7265625" customWidth="1"/>
    <col min="6144" max="6144" width="14.90625" customWidth="1"/>
    <col min="6145" max="6146" width="11.7265625" customWidth="1"/>
    <col min="6147" max="6147" width="11.90625" bestFit="1" customWidth="1"/>
    <col min="6149" max="6149" width="10.26953125" bestFit="1" customWidth="1"/>
    <col min="6150" max="6150" width="11.26953125" customWidth="1"/>
    <col min="6151" max="6151" width="5" customWidth="1"/>
    <col min="6152" max="6157" width="15" customWidth="1"/>
    <col min="6397" max="6397" width="5.08984375" customWidth="1"/>
    <col min="6398" max="6398" width="41.7265625" customWidth="1"/>
    <col min="6399" max="6399" width="14.7265625" customWidth="1"/>
    <col min="6400" max="6400" width="14.90625" customWidth="1"/>
    <col min="6401" max="6402" width="11.7265625" customWidth="1"/>
    <col min="6403" max="6403" width="11.90625" bestFit="1" customWidth="1"/>
    <col min="6405" max="6405" width="10.26953125" bestFit="1" customWidth="1"/>
    <col min="6406" max="6406" width="11.26953125" customWidth="1"/>
    <col min="6407" max="6407" width="5" customWidth="1"/>
    <col min="6408" max="6413" width="15" customWidth="1"/>
    <col min="6653" max="6653" width="5.08984375" customWidth="1"/>
    <col min="6654" max="6654" width="41.7265625" customWidth="1"/>
    <col min="6655" max="6655" width="14.7265625" customWidth="1"/>
    <col min="6656" max="6656" width="14.90625" customWidth="1"/>
    <col min="6657" max="6658" width="11.7265625" customWidth="1"/>
    <col min="6659" max="6659" width="11.90625" bestFit="1" customWidth="1"/>
    <col min="6661" max="6661" width="10.26953125" bestFit="1" customWidth="1"/>
    <col min="6662" max="6662" width="11.26953125" customWidth="1"/>
    <col min="6663" max="6663" width="5" customWidth="1"/>
    <col min="6664" max="6669" width="15" customWidth="1"/>
    <col min="6909" max="6909" width="5.08984375" customWidth="1"/>
    <col min="6910" max="6910" width="41.7265625" customWidth="1"/>
    <col min="6911" max="6911" width="14.7265625" customWidth="1"/>
    <col min="6912" max="6912" width="14.90625" customWidth="1"/>
    <col min="6913" max="6914" width="11.7265625" customWidth="1"/>
    <col min="6915" max="6915" width="11.90625" bestFit="1" customWidth="1"/>
    <col min="6917" max="6917" width="10.26953125" bestFit="1" customWidth="1"/>
    <col min="6918" max="6918" width="11.26953125" customWidth="1"/>
    <col min="6919" max="6919" width="5" customWidth="1"/>
    <col min="6920" max="6925" width="15" customWidth="1"/>
    <col min="7165" max="7165" width="5.08984375" customWidth="1"/>
    <col min="7166" max="7166" width="41.7265625" customWidth="1"/>
    <col min="7167" max="7167" width="14.7265625" customWidth="1"/>
    <col min="7168" max="7168" width="14.90625" customWidth="1"/>
    <col min="7169" max="7170" width="11.7265625" customWidth="1"/>
    <col min="7171" max="7171" width="11.90625" bestFit="1" customWidth="1"/>
    <col min="7173" max="7173" width="10.26953125" bestFit="1" customWidth="1"/>
    <col min="7174" max="7174" width="11.26953125" customWidth="1"/>
    <col min="7175" max="7175" width="5" customWidth="1"/>
    <col min="7176" max="7181" width="15" customWidth="1"/>
    <col min="7421" max="7421" width="5.08984375" customWidth="1"/>
    <col min="7422" max="7422" width="41.7265625" customWidth="1"/>
    <col min="7423" max="7423" width="14.7265625" customWidth="1"/>
    <col min="7424" max="7424" width="14.90625" customWidth="1"/>
    <col min="7425" max="7426" width="11.7265625" customWidth="1"/>
    <col min="7427" max="7427" width="11.90625" bestFit="1" customWidth="1"/>
    <col min="7429" max="7429" width="10.26953125" bestFit="1" customWidth="1"/>
    <col min="7430" max="7430" width="11.26953125" customWidth="1"/>
    <col min="7431" max="7431" width="5" customWidth="1"/>
    <col min="7432" max="7437" width="15" customWidth="1"/>
    <col min="7677" max="7677" width="5.08984375" customWidth="1"/>
    <col min="7678" max="7678" width="41.7265625" customWidth="1"/>
    <col min="7679" max="7679" width="14.7265625" customWidth="1"/>
    <col min="7680" max="7680" width="14.90625" customWidth="1"/>
    <col min="7681" max="7682" width="11.7265625" customWidth="1"/>
    <col min="7683" max="7683" width="11.90625" bestFit="1" customWidth="1"/>
    <col min="7685" max="7685" width="10.26953125" bestFit="1" customWidth="1"/>
    <col min="7686" max="7686" width="11.26953125" customWidth="1"/>
    <col min="7687" max="7687" width="5" customWidth="1"/>
    <col min="7688" max="7693" width="15" customWidth="1"/>
    <col min="7933" max="7933" width="5.08984375" customWidth="1"/>
    <col min="7934" max="7934" width="41.7265625" customWidth="1"/>
    <col min="7935" max="7935" width="14.7265625" customWidth="1"/>
    <col min="7936" max="7936" width="14.90625" customWidth="1"/>
    <col min="7937" max="7938" width="11.7265625" customWidth="1"/>
    <col min="7939" max="7939" width="11.90625" bestFit="1" customWidth="1"/>
    <col min="7941" max="7941" width="10.26953125" bestFit="1" customWidth="1"/>
    <col min="7942" max="7942" width="11.26953125" customWidth="1"/>
    <col min="7943" max="7943" width="5" customWidth="1"/>
    <col min="7944" max="7949" width="15" customWidth="1"/>
    <col min="8189" max="8189" width="5.08984375" customWidth="1"/>
    <col min="8190" max="8190" width="41.7265625" customWidth="1"/>
    <col min="8191" max="8191" width="14.7265625" customWidth="1"/>
    <col min="8192" max="8192" width="14.90625" customWidth="1"/>
    <col min="8193" max="8194" width="11.7265625" customWidth="1"/>
    <col min="8195" max="8195" width="11.90625" bestFit="1" customWidth="1"/>
    <col min="8197" max="8197" width="10.26953125" bestFit="1" customWidth="1"/>
    <col min="8198" max="8198" width="11.26953125" customWidth="1"/>
    <col min="8199" max="8199" width="5" customWidth="1"/>
    <col min="8200" max="8205" width="15" customWidth="1"/>
    <col min="8445" max="8445" width="5.08984375" customWidth="1"/>
    <col min="8446" max="8446" width="41.7265625" customWidth="1"/>
    <col min="8447" max="8447" width="14.7265625" customWidth="1"/>
    <col min="8448" max="8448" width="14.90625" customWidth="1"/>
    <col min="8449" max="8450" width="11.7265625" customWidth="1"/>
    <col min="8451" max="8451" width="11.90625" bestFit="1" customWidth="1"/>
    <col min="8453" max="8453" width="10.26953125" bestFit="1" customWidth="1"/>
    <col min="8454" max="8454" width="11.26953125" customWidth="1"/>
    <col min="8455" max="8455" width="5" customWidth="1"/>
    <col min="8456" max="8461" width="15" customWidth="1"/>
    <col min="8701" max="8701" width="5.08984375" customWidth="1"/>
    <col min="8702" max="8702" width="41.7265625" customWidth="1"/>
    <col min="8703" max="8703" width="14.7265625" customWidth="1"/>
    <col min="8704" max="8704" width="14.90625" customWidth="1"/>
    <col min="8705" max="8706" width="11.7265625" customWidth="1"/>
    <col min="8707" max="8707" width="11.90625" bestFit="1" customWidth="1"/>
    <col min="8709" max="8709" width="10.26953125" bestFit="1" customWidth="1"/>
    <col min="8710" max="8710" width="11.26953125" customWidth="1"/>
    <col min="8711" max="8711" width="5" customWidth="1"/>
    <col min="8712" max="8717" width="15" customWidth="1"/>
    <col min="8957" max="8957" width="5.08984375" customWidth="1"/>
    <col min="8958" max="8958" width="41.7265625" customWidth="1"/>
    <col min="8959" max="8959" width="14.7265625" customWidth="1"/>
    <col min="8960" max="8960" width="14.90625" customWidth="1"/>
    <col min="8961" max="8962" width="11.7265625" customWidth="1"/>
    <col min="8963" max="8963" width="11.90625" bestFit="1" customWidth="1"/>
    <col min="8965" max="8965" width="10.26953125" bestFit="1" customWidth="1"/>
    <col min="8966" max="8966" width="11.26953125" customWidth="1"/>
    <col min="8967" max="8967" width="5" customWidth="1"/>
    <col min="8968" max="8973" width="15" customWidth="1"/>
    <col min="9213" max="9213" width="5.08984375" customWidth="1"/>
    <col min="9214" max="9214" width="41.7265625" customWidth="1"/>
    <col min="9215" max="9215" width="14.7265625" customWidth="1"/>
    <col min="9216" max="9216" width="14.90625" customWidth="1"/>
    <col min="9217" max="9218" width="11.7265625" customWidth="1"/>
    <col min="9219" max="9219" width="11.90625" bestFit="1" customWidth="1"/>
    <col min="9221" max="9221" width="10.26953125" bestFit="1" customWidth="1"/>
    <col min="9222" max="9222" width="11.26953125" customWidth="1"/>
    <col min="9223" max="9223" width="5" customWidth="1"/>
    <col min="9224" max="9229" width="15" customWidth="1"/>
    <col min="9469" max="9469" width="5.08984375" customWidth="1"/>
    <col min="9470" max="9470" width="41.7265625" customWidth="1"/>
    <col min="9471" max="9471" width="14.7265625" customWidth="1"/>
    <col min="9472" max="9472" width="14.90625" customWidth="1"/>
    <col min="9473" max="9474" width="11.7265625" customWidth="1"/>
    <col min="9475" max="9475" width="11.90625" bestFit="1" customWidth="1"/>
    <col min="9477" max="9477" width="10.26953125" bestFit="1" customWidth="1"/>
    <col min="9478" max="9478" width="11.26953125" customWidth="1"/>
    <col min="9479" max="9479" width="5" customWidth="1"/>
    <col min="9480" max="9485" width="15" customWidth="1"/>
    <col min="9725" max="9725" width="5.08984375" customWidth="1"/>
    <col min="9726" max="9726" width="41.7265625" customWidth="1"/>
    <col min="9727" max="9727" width="14.7265625" customWidth="1"/>
    <col min="9728" max="9728" width="14.90625" customWidth="1"/>
    <col min="9729" max="9730" width="11.7265625" customWidth="1"/>
    <col min="9731" max="9731" width="11.90625" bestFit="1" customWidth="1"/>
    <col min="9733" max="9733" width="10.26953125" bestFit="1" customWidth="1"/>
    <col min="9734" max="9734" width="11.26953125" customWidth="1"/>
    <col min="9735" max="9735" width="5" customWidth="1"/>
    <col min="9736" max="9741" width="15" customWidth="1"/>
    <col min="9981" max="9981" width="5.08984375" customWidth="1"/>
    <col min="9982" max="9982" width="41.7265625" customWidth="1"/>
    <col min="9983" max="9983" width="14.7265625" customWidth="1"/>
    <col min="9984" max="9984" width="14.90625" customWidth="1"/>
    <col min="9985" max="9986" width="11.7265625" customWidth="1"/>
    <col min="9987" max="9987" width="11.90625" bestFit="1" customWidth="1"/>
    <col min="9989" max="9989" width="10.26953125" bestFit="1" customWidth="1"/>
    <col min="9990" max="9990" width="11.26953125" customWidth="1"/>
    <col min="9991" max="9991" width="5" customWidth="1"/>
    <col min="9992" max="9997" width="15" customWidth="1"/>
    <col min="10237" max="10237" width="5.08984375" customWidth="1"/>
    <col min="10238" max="10238" width="41.7265625" customWidth="1"/>
    <col min="10239" max="10239" width="14.7265625" customWidth="1"/>
    <col min="10240" max="10240" width="14.90625" customWidth="1"/>
    <col min="10241" max="10242" width="11.7265625" customWidth="1"/>
    <col min="10243" max="10243" width="11.90625" bestFit="1" customWidth="1"/>
    <col min="10245" max="10245" width="10.26953125" bestFit="1" customWidth="1"/>
    <col min="10246" max="10246" width="11.26953125" customWidth="1"/>
    <col min="10247" max="10247" width="5" customWidth="1"/>
    <col min="10248" max="10253" width="15" customWidth="1"/>
    <col min="10493" max="10493" width="5.08984375" customWidth="1"/>
    <col min="10494" max="10494" width="41.7265625" customWidth="1"/>
    <col min="10495" max="10495" width="14.7265625" customWidth="1"/>
    <col min="10496" max="10496" width="14.90625" customWidth="1"/>
    <col min="10497" max="10498" width="11.7265625" customWidth="1"/>
    <col min="10499" max="10499" width="11.90625" bestFit="1" customWidth="1"/>
    <col min="10501" max="10501" width="10.26953125" bestFit="1" customWidth="1"/>
    <col min="10502" max="10502" width="11.26953125" customWidth="1"/>
    <col min="10503" max="10503" width="5" customWidth="1"/>
    <col min="10504" max="10509" width="15" customWidth="1"/>
    <col min="10749" max="10749" width="5.08984375" customWidth="1"/>
    <col min="10750" max="10750" width="41.7265625" customWidth="1"/>
    <col min="10751" max="10751" width="14.7265625" customWidth="1"/>
    <col min="10752" max="10752" width="14.90625" customWidth="1"/>
    <col min="10753" max="10754" width="11.7265625" customWidth="1"/>
    <col min="10755" max="10755" width="11.90625" bestFit="1" customWidth="1"/>
    <col min="10757" max="10757" width="10.26953125" bestFit="1" customWidth="1"/>
    <col min="10758" max="10758" width="11.26953125" customWidth="1"/>
    <col min="10759" max="10759" width="5" customWidth="1"/>
    <col min="10760" max="10765" width="15" customWidth="1"/>
    <col min="11005" max="11005" width="5.08984375" customWidth="1"/>
    <col min="11006" max="11006" width="41.7265625" customWidth="1"/>
    <col min="11007" max="11007" width="14.7265625" customWidth="1"/>
    <col min="11008" max="11008" width="14.90625" customWidth="1"/>
    <col min="11009" max="11010" width="11.7265625" customWidth="1"/>
    <col min="11011" max="11011" width="11.90625" bestFit="1" customWidth="1"/>
    <col min="11013" max="11013" width="10.26953125" bestFit="1" customWidth="1"/>
    <col min="11014" max="11014" width="11.26953125" customWidth="1"/>
    <col min="11015" max="11015" width="5" customWidth="1"/>
    <col min="11016" max="11021" width="15" customWidth="1"/>
    <col min="11261" max="11261" width="5.08984375" customWidth="1"/>
    <col min="11262" max="11262" width="41.7265625" customWidth="1"/>
    <col min="11263" max="11263" width="14.7265625" customWidth="1"/>
    <col min="11264" max="11264" width="14.90625" customWidth="1"/>
    <col min="11265" max="11266" width="11.7265625" customWidth="1"/>
    <col min="11267" max="11267" width="11.90625" bestFit="1" customWidth="1"/>
    <col min="11269" max="11269" width="10.26953125" bestFit="1" customWidth="1"/>
    <col min="11270" max="11270" width="11.26953125" customWidth="1"/>
    <col min="11271" max="11271" width="5" customWidth="1"/>
    <col min="11272" max="11277" width="15" customWidth="1"/>
    <col min="11517" max="11517" width="5.08984375" customWidth="1"/>
    <col min="11518" max="11518" width="41.7265625" customWidth="1"/>
    <col min="11519" max="11519" width="14.7265625" customWidth="1"/>
    <col min="11520" max="11520" width="14.90625" customWidth="1"/>
    <col min="11521" max="11522" width="11.7265625" customWidth="1"/>
    <col min="11523" max="11523" width="11.90625" bestFit="1" customWidth="1"/>
    <col min="11525" max="11525" width="10.26953125" bestFit="1" customWidth="1"/>
    <col min="11526" max="11526" width="11.26953125" customWidth="1"/>
    <col min="11527" max="11527" width="5" customWidth="1"/>
    <col min="11528" max="11533" width="15" customWidth="1"/>
    <col min="11773" max="11773" width="5.08984375" customWidth="1"/>
    <col min="11774" max="11774" width="41.7265625" customWidth="1"/>
    <col min="11775" max="11775" width="14.7265625" customWidth="1"/>
    <col min="11776" max="11776" width="14.90625" customWidth="1"/>
    <col min="11777" max="11778" width="11.7265625" customWidth="1"/>
    <col min="11779" max="11779" width="11.90625" bestFit="1" customWidth="1"/>
    <col min="11781" max="11781" width="10.26953125" bestFit="1" customWidth="1"/>
    <col min="11782" max="11782" width="11.26953125" customWidth="1"/>
    <col min="11783" max="11783" width="5" customWidth="1"/>
    <col min="11784" max="11789" width="15" customWidth="1"/>
    <col min="12029" max="12029" width="5.08984375" customWidth="1"/>
    <col min="12030" max="12030" width="41.7265625" customWidth="1"/>
    <col min="12031" max="12031" width="14.7265625" customWidth="1"/>
    <col min="12032" max="12032" width="14.90625" customWidth="1"/>
    <col min="12033" max="12034" width="11.7265625" customWidth="1"/>
    <col min="12035" max="12035" width="11.90625" bestFit="1" customWidth="1"/>
    <col min="12037" max="12037" width="10.26953125" bestFit="1" customWidth="1"/>
    <col min="12038" max="12038" width="11.26953125" customWidth="1"/>
    <col min="12039" max="12039" width="5" customWidth="1"/>
    <col min="12040" max="12045" width="15" customWidth="1"/>
    <col min="12285" max="12285" width="5.08984375" customWidth="1"/>
    <col min="12286" max="12286" width="41.7265625" customWidth="1"/>
    <col min="12287" max="12287" width="14.7265625" customWidth="1"/>
    <col min="12288" max="12288" width="14.90625" customWidth="1"/>
    <col min="12289" max="12290" width="11.7265625" customWidth="1"/>
    <col min="12291" max="12291" width="11.90625" bestFit="1" customWidth="1"/>
    <col min="12293" max="12293" width="10.26953125" bestFit="1" customWidth="1"/>
    <col min="12294" max="12294" width="11.26953125" customWidth="1"/>
    <col min="12295" max="12295" width="5" customWidth="1"/>
    <col min="12296" max="12301" width="15" customWidth="1"/>
    <col min="12541" max="12541" width="5.08984375" customWidth="1"/>
    <col min="12542" max="12542" width="41.7265625" customWidth="1"/>
    <col min="12543" max="12543" width="14.7265625" customWidth="1"/>
    <col min="12544" max="12544" width="14.90625" customWidth="1"/>
    <col min="12545" max="12546" width="11.7265625" customWidth="1"/>
    <col min="12547" max="12547" width="11.90625" bestFit="1" customWidth="1"/>
    <col min="12549" max="12549" width="10.26953125" bestFit="1" customWidth="1"/>
    <col min="12550" max="12550" width="11.26953125" customWidth="1"/>
    <col min="12551" max="12551" width="5" customWidth="1"/>
    <col min="12552" max="12557" width="15" customWidth="1"/>
    <col min="12797" max="12797" width="5.08984375" customWidth="1"/>
    <col min="12798" max="12798" width="41.7265625" customWidth="1"/>
    <col min="12799" max="12799" width="14.7265625" customWidth="1"/>
    <col min="12800" max="12800" width="14.90625" customWidth="1"/>
    <col min="12801" max="12802" width="11.7265625" customWidth="1"/>
    <col min="12803" max="12803" width="11.90625" bestFit="1" customWidth="1"/>
    <col min="12805" max="12805" width="10.26953125" bestFit="1" customWidth="1"/>
    <col min="12806" max="12806" width="11.26953125" customWidth="1"/>
    <col min="12807" max="12807" width="5" customWidth="1"/>
    <col min="12808" max="12813" width="15" customWidth="1"/>
    <col min="13053" max="13053" width="5.08984375" customWidth="1"/>
    <col min="13054" max="13054" width="41.7265625" customWidth="1"/>
    <col min="13055" max="13055" width="14.7265625" customWidth="1"/>
    <col min="13056" max="13056" width="14.90625" customWidth="1"/>
    <col min="13057" max="13058" width="11.7265625" customWidth="1"/>
    <col min="13059" max="13059" width="11.90625" bestFit="1" customWidth="1"/>
    <col min="13061" max="13061" width="10.26953125" bestFit="1" customWidth="1"/>
    <col min="13062" max="13062" width="11.26953125" customWidth="1"/>
    <col min="13063" max="13063" width="5" customWidth="1"/>
    <col min="13064" max="13069" width="15" customWidth="1"/>
    <col min="13309" max="13309" width="5.08984375" customWidth="1"/>
    <col min="13310" max="13310" width="41.7265625" customWidth="1"/>
    <col min="13311" max="13311" width="14.7265625" customWidth="1"/>
    <col min="13312" max="13312" width="14.90625" customWidth="1"/>
    <col min="13313" max="13314" width="11.7265625" customWidth="1"/>
    <col min="13315" max="13315" width="11.90625" bestFit="1" customWidth="1"/>
    <col min="13317" max="13317" width="10.26953125" bestFit="1" customWidth="1"/>
    <col min="13318" max="13318" width="11.26953125" customWidth="1"/>
    <col min="13319" max="13319" width="5" customWidth="1"/>
    <col min="13320" max="13325" width="15" customWidth="1"/>
    <col min="13565" max="13565" width="5.08984375" customWidth="1"/>
    <col min="13566" max="13566" width="41.7265625" customWidth="1"/>
    <col min="13567" max="13567" width="14.7265625" customWidth="1"/>
    <col min="13568" max="13568" width="14.90625" customWidth="1"/>
    <col min="13569" max="13570" width="11.7265625" customWidth="1"/>
    <col min="13571" max="13571" width="11.90625" bestFit="1" customWidth="1"/>
    <col min="13573" max="13573" width="10.26953125" bestFit="1" customWidth="1"/>
    <col min="13574" max="13574" width="11.26953125" customWidth="1"/>
    <col min="13575" max="13575" width="5" customWidth="1"/>
    <col min="13576" max="13581" width="15" customWidth="1"/>
    <col min="13821" max="13821" width="5.08984375" customWidth="1"/>
    <col min="13822" max="13822" width="41.7265625" customWidth="1"/>
    <col min="13823" max="13823" width="14.7265625" customWidth="1"/>
    <col min="13824" max="13824" width="14.90625" customWidth="1"/>
    <col min="13825" max="13826" width="11.7265625" customWidth="1"/>
    <col min="13827" max="13827" width="11.90625" bestFit="1" customWidth="1"/>
    <col min="13829" max="13829" width="10.26953125" bestFit="1" customWidth="1"/>
    <col min="13830" max="13830" width="11.26953125" customWidth="1"/>
    <col min="13831" max="13831" width="5" customWidth="1"/>
    <col min="13832" max="13837" width="15" customWidth="1"/>
    <col min="14077" max="14077" width="5.08984375" customWidth="1"/>
    <col min="14078" max="14078" width="41.7265625" customWidth="1"/>
    <col min="14079" max="14079" width="14.7265625" customWidth="1"/>
    <col min="14080" max="14080" width="14.90625" customWidth="1"/>
    <col min="14081" max="14082" width="11.7265625" customWidth="1"/>
    <col min="14083" max="14083" width="11.90625" bestFit="1" customWidth="1"/>
    <col min="14085" max="14085" width="10.26953125" bestFit="1" customWidth="1"/>
    <col min="14086" max="14086" width="11.26953125" customWidth="1"/>
    <col min="14087" max="14087" width="5" customWidth="1"/>
    <col min="14088" max="14093" width="15" customWidth="1"/>
    <col min="14333" max="14333" width="5.08984375" customWidth="1"/>
    <col min="14334" max="14334" width="41.7265625" customWidth="1"/>
    <col min="14335" max="14335" width="14.7265625" customWidth="1"/>
    <col min="14336" max="14336" width="14.90625" customWidth="1"/>
    <col min="14337" max="14338" width="11.7265625" customWidth="1"/>
    <col min="14339" max="14339" width="11.90625" bestFit="1" customWidth="1"/>
    <col min="14341" max="14341" width="10.26953125" bestFit="1" customWidth="1"/>
    <col min="14342" max="14342" width="11.26953125" customWidth="1"/>
    <col min="14343" max="14343" width="5" customWidth="1"/>
    <col min="14344" max="14349" width="15" customWidth="1"/>
    <col min="14589" max="14589" width="5.08984375" customWidth="1"/>
    <col min="14590" max="14590" width="41.7265625" customWidth="1"/>
    <col min="14591" max="14591" width="14.7265625" customWidth="1"/>
    <col min="14592" max="14592" width="14.90625" customWidth="1"/>
    <col min="14593" max="14594" width="11.7265625" customWidth="1"/>
    <col min="14595" max="14595" width="11.90625" bestFit="1" customWidth="1"/>
    <col min="14597" max="14597" width="10.26953125" bestFit="1" customWidth="1"/>
    <col min="14598" max="14598" width="11.26953125" customWidth="1"/>
    <col min="14599" max="14599" width="5" customWidth="1"/>
    <col min="14600" max="14605" width="15" customWidth="1"/>
    <col min="14845" max="14845" width="5.08984375" customWidth="1"/>
    <col min="14846" max="14846" width="41.7265625" customWidth="1"/>
    <col min="14847" max="14847" width="14.7265625" customWidth="1"/>
    <col min="14848" max="14848" width="14.90625" customWidth="1"/>
    <col min="14849" max="14850" width="11.7265625" customWidth="1"/>
    <col min="14851" max="14851" width="11.90625" bestFit="1" customWidth="1"/>
    <col min="14853" max="14853" width="10.26953125" bestFit="1" customWidth="1"/>
    <col min="14854" max="14854" width="11.26953125" customWidth="1"/>
    <col min="14855" max="14855" width="5" customWidth="1"/>
    <col min="14856" max="14861" width="15" customWidth="1"/>
    <col min="15101" max="15101" width="5.08984375" customWidth="1"/>
    <col min="15102" max="15102" width="41.7265625" customWidth="1"/>
    <col min="15103" max="15103" width="14.7265625" customWidth="1"/>
    <col min="15104" max="15104" width="14.90625" customWidth="1"/>
    <col min="15105" max="15106" width="11.7265625" customWidth="1"/>
    <col min="15107" max="15107" width="11.90625" bestFit="1" customWidth="1"/>
    <col min="15109" max="15109" width="10.26953125" bestFit="1" customWidth="1"/>
    <col min="15110" max="15110" width="11.26953125" customWidth="1"/>
    <col min="15111" max="15111" width="5" customWidth="1"/>
    <col min="15112" max="15117" width="15" customWidth="1"/>
    <col min="15357" max="15357" width="5.08984375" customWidth="1"/>
    <col min="15358" max="15358" width="41.7265625" customWidth="1"/>
    <col min="15359" max="15359" width="14.7265625" customWidth="1"/>
    <col min="15360" max="15360" width="14.90625" customWidth="1"/>
    <col min="15361" max="15362" width="11.7265625" customWidth="1"/>
    <col min="15363" max="15363" width="11.90625" bestFit="1" customWidth="1"/>
    <col min="15365" max="15365" width="10.26953125" bestFit="1" customWidth="1"/>
    <col min="15366" max="15366" width="11.26953125" customWidth="1"/>
    <col min="15367" max="15367" width="5" customWidth="1"/>
    <col min="15368" max="15373" width="15" customWidth="1"/>
    <col min="15613" max="15613" width="5.08984375" customWidth="1"/>
    <col min="15614" max="15614" width="41.7265625" customWidth="1"/>
    <col min="15615" max="15615" width="14.7265625" customWidth="1"/>
    <col min="15616" max="15616" width="14.90625" customWidth="1"/>
    <col min="15617" max="15618" width="11.7265625" customWidth="1"/>
    <col min="15619" max="15619" width="11.90625" bestFit="1" customWidth="1"/>
    <col min="15621" max="15621" width="10.26953125" bestFit="1" customWidth="1"/>
    <col min="15622" max="15622" width="11.26953125" customWidth="1"/>
    <col min="15623" max="15623" width="5" customWidth="1"/>
    <col min="15624" max="15629" width="15" customWidth="1"/>
    <col min="15869" max="15869" width="5.08984375" customWidth="1"/>
    <col min="15870" max="15870" width="41.7265625" customWidth="1"/>
    <col min="15871" max="15871" width="14.7265625" customWidth="1"/>
    <col min="15872" max="15872" width="14.90625" customWidth="1"/>
    <col min="15873" max="15874" width="11.7265625" customWidth="1"/>
    <col min="15875" max="15875" width="11.90625" bestFit="1" customWidth="1"/>
    <col min="15877" max="15877" width="10.26953125" bestFit="1" customWidth="1"/>
    <col min="15878" max="15878" width="11.26953125" customWidth="1"/>
    <col min="15879" max="15879" width="5" customWidth="1"/>
    <col min="15880" max="15885" width="15" customWidth="1"/>
    <col min="16125" max="16125" width="5.08984375" customWidth="1"/>
    <col min="16126" max="16126" width="41.7265625" customWidth="1"/>
    <col min="16127" max="16127" width="14.7265625" customWidth="1"/>
    <col min="16128" max="16128" width="14.90625" customWidth="1"/>
    <col min="16129" max="16130" width="11.7265625" customWidth="1"/>
    <col min="16131" max="16131" width="11.90625" bestFit="1" customWidth="1"/>
    <col min="16133" max="16133" width="10.26953125" bestFit="1" customWidth="1"/>
    <col min="16134" max="16134" width="11.26953125" customWidth="1"/>
    <col min="16135" max="16135" width="5" customWidth="1"/>
    <col min="16136" max="16141" width="15" customWidth="1"/>
  </cols>
  <sheetData>
    <row r="1" spans="1:14" ht="21.75" customHeight="1" x14ac:dyDescent="0.65">
      <c r="A1" s="1"/>
      <c r="B1" s="70" t="s">
        <v>0</v>
      </c>
      <c r="C1" s="71"/>
      <c r="D1" s="71"/>
      <c r="E1" s="71"/>
      <c r="F1" s="71"/>
      <c r="G1" s="71"/>
      <c r="H1" s="71"/>
      <c r="I1" s="71"/>
      <c r="J1" s="71"/>
      <c r="K1" s="2"/>
      <c r="L1" s="2"/>
      <c r="M1" s="2"/>
      <c r="N1" s="2"/>
    </row>
    <row r="2" spans="1:14" ht="11.25" customHeight="1" x14ac:dyDescent="0.65">
      <c r="A2" s="1"/>
      <c r="B2" s="3"/>
      <c r="C2" s="3"/>
      <c r="D2" s="3"/>
      <c r="E2" s="3"/>
      <c r="F2" s="3"/>
      <c r="G2" s="3"/>
      <c r="H2" s="3"/>
      <c r="K2" s="2"/>
      <c r="L2" s="2"/>
      <c r="M2" s="2"/>
      <c r="N2" s="2"/>
    </row>
    <row r="3" spans="1:14" ht="21.75" customHeight="1" x14ac:dyDescent="0.65">
      <c r="A3" s="1"/>
      <c r="B3" s="19" t="s">
        <v>44</v>
      </c>
      <c r="C3" s="7"/>
      <c r="D3" s="7"/>
      <c r="E3" s="7"/>
      <c r="F3" s="7"/>
      <c r="G3" s="7"/>
      <c r="H3" s="7"/>
      <c r="I3" s="7"/>
      <c r="J3" s="7"/>
    </row>
    <row r="4" spans="1:14" ht="21.75" customHeight="1" x14ac:dyDescent="0.65">
      <c r="A4" s="1"/>
      <c r="B4" s="20" t="s">
        <v>23</v>
      </c>
      <c r="C4" s="21" t="s">
        <v>24</v>
      </c>
      <c r="D4" s="69" t="s">
        <v>25</v>
      </c>
      <c r="E4" s="69"/>
      <c r="F4" s="69"/>
      <c r="G4" s="69"/>
      <c r="H4" s="69"/>
      <c r="I4" s="69"/>
      <c r="J4" s="69"/>
    </row>
    <row r="5" spans="1:14" ht="21.75" customHeight="1" thickBot="1" x14ac:dyDescent="0.7">
      <c r="A5" s="1"/>
      <c r="C5" s="33" t="s">
        <v>36</v>
      </c>
      <c r="D5" s="32" t="s">
        <v>37</v>
      </c>
      <c r="E5" s="22" t="s">
        <v>38</v>
      </c>
      <c r="F5" s="22" t="s">
        <v>39</v>
      </c>
      <c r="G5" s="22" t="s">
        <v>40</v>
      </c>
      <c r="H5" s="22" t="s">
        <v>41</v>
      </c>
      <c r="I5" s="22" t="s">
        <v>42</v>
      </c>
      <c r="J5" s="22" t="s">
        <v>43</v>
      </c>
    </row>
    <row r="6" spans="1:14" ht="16.75" customHeight="1" x14ac:dyDescent="0.65">
      <c r="A6" s="1"/>
      <c r="B6" s="14" t="s">
        <v>26</v>
      </c>
    </row>
    <row r="7" spans="1:14" ht="16.75" customHeight="1" x14ac:dyDescent="0.65">
      <c r="A7" s="1"/>
      <c r="B7" t="s">
        <v>27</v>
      </c>
      <c r="C7" s="29">
        <v>2.5000000000000001E-2</v>
      </c>
      <c r="D7" s="24">
        <f>+C7+D8</f>
        <v>3.0000000000000002E-2</v>
      </c>
      <c r="E7" s="24">
        <f t="shared" ref="E7:J7" si="0">+D7+E8</f>
        <v>3.5000000000000003E-2</v>
      </c>
      <c r="F7" s="24">
        <f t="shared" si="0"/>
        <v>4.5000000000000005E-2</v>
      </c>
      <c r="G7" s="24">
        <f t="shared" si="0"/>
        <v>4.5000000000000005E-2</v>
      </c>
      <c r="H7" s="24">
        <f t="shared" si="0"/>
        <v>4.5000000000000005E-2</v>
      </c>
      <c r="I7" s="24">
        <f t="shared" si="0"/>
        <v>4.5000000000000005E-2</v>
      </c>
      <c r="J7" s="24">
        <f t="shared" si="0"/>
        <v>4.5000000000000005E-2</v>
      </c>
    </row>
    <row r="8" spans="1:14" ht="16.75" customHeight="1" x14ac:dyDescent="0.65">
      <c r="A8" s="1"/>
      <c r="B8" t="s">
        <v>28</v>
      </c>
      <c r="D8" s="30">
        <v>5.0000000000000001E-3</v>
      </c>
      <c r="E8" s="30">
        <v>5.0000000000000001E-3</v>
      </c>
      <c r="F8" s="30">
        <v>0.01</v>
      </c>
      <c r="G8" s="30"/>
      <c r="H8" s="30"/>
      <c r="I8" s="30"/>
      <c r="J8" s="30"/>
    </row>
    <row r="9" spans="1:14" ht="16.75" customHeight="1" x14ac:dyDescent="0.65">
      <c r="A9" s="1"/>
    </row>
    <row r="10" spans="1:14" ht="16.75" customHeight="1" x14ac:dyDescent="0.65">
      <c r="A10" s="1"/>
      <c r="B10" s="14" t="s">
        <v>9</v>
      </c>
    </row>
    <row r="11" spans="1:14" ht="16.75" customHeight="1" x14ac:dyDescent="0.65">
      <c r="A11" s="1"/>
      <c r="B11" t="s">
        <v>29</v>
      </c>
      <c r="C11" s="23">
        <v>180000</v>
      </c>
      <c r="D11" s="23">
        <f>+C11-D12</f>
        <v>160000</v>
      </c>
      <c r="E11" s="23">
        <f t="shared" ref="E11:J11" si="1">+D11-E12</f>
        <v>130000</v>
      </c>
      <c r="F11" s="23">
        <f t="shared" si="1"/>
        <v>95000</v>
      </c>
      <c r="G11" s="23">
        <f t="shared" si="1"/>
        <v>55000</v>
      </c>
      <c r="H11" s="23">
        <f t="shared" si="1"/>
        <v>0</v>
      </c>
      <c r="I11" s="23">
        <f t="shared" si="1"/>
        <v>0</v>
      </c>
      <c r="J11" s="23">
        <f t="shared" si="1"/>
        <v>0</v>
      </c>
    </row>
    <row r="12" spans="1:14" ht="16.75" customHeight="1" x14ac:dyDescent="0.65">
      <c r="A12" s="1"/>
      <c r="B12" t="s">
        <v>30</v>
      </c>
      <c r="C12" s="23"/>
      <c r="D12" s="27">
        <v>20000</v>
      </c>
      <c r="E12" s="27">
        <v>30000</v>
      </c>
      <c r="F12" s="27">
        <v>35000</v>
      </c>
      <c r="G12" s="27">
        <v>40000</v>
      </c>
      <c r="H12" s="27">
        <f>+G11</f>
        <v>55000</v>
      </c>
      <c r="I12" s="27"/>
      <c r="J12" s="27"/>
    </row>
    <row r="13" spans="1:14" ht="16.75" customHeight="1" x14ac:dyDescent="0.65">
      <c r="A13" s="1"/>
      <c r="B13" t="s">
        <v>31</v>
      </c>
      <c r="C13" s="23"/>
      <c r="D13" s="27">
        <f>+C11*D17</f>
        <v>11700</v>
      </c>
      <c r="E13" s="27">
        <f t="shared" ref="E13:J13" si="2">+D11*E17</f>
        <v>11200.000000000002</v>
      </c>
      <c r="F13" s="27">
        <f t="shared" si="2"/>
        <v>10400.000000000002</v>
      </c>
      <c r="G13" s="27">
        <f t="shared" si="2"/>
        <v>7600.0000000000018</v>
      </c>
      <c r="H13" s="27">
        <f t="shared" si="2"/>
        <v>4400.0000000000009</v>
      </c>
      <c r="I13" s="27">
        <f t="shared" si="2"/>
        <v>0</v>
      </c>
      <c r="J13" s="27">
        <f t="shared" si="2"/>
        <v>0</v>
      </c>
    </row>
    <row r="14" spans="1:14" ht="16.75" customHeight="1" x14ac:dyDescent="0.65">
      <c r="A14" s="1"/>
      <c r="B14" t="s">
        <v>34</v>
      </c>
      <c r="C14" s="23">
        <f>-C11</f>
        <v>-180000</v>
      </c>
      <c r="D14" s="27">
        <f>+D13+D12</f>
        <v>31700</v>
      </c>
      <c r="E14" s="27">
        <f t="shared" ref="E14:J14" si="3">+E13+E12</f>
        <v>41200</v>
      </c>
      <c r="F14" s="27">
        <f t="shared" si="3"/>
        <v>45400</v>
      </c>
      <c r="G14" s="27">
        <f t="shared" si="3"/>
        <v>47600</v>
      </c>
      <c r="H14" s="27">
        <f t="shared" si="3"/>
        <v>59400</v>
      </c>
      <c r="I14" s="27">
        <f t="shared" si="3"/>
        <v>0</v>
      </c>
      <c r="J14" s="27">
        <f t="shared" si="3"/>
        <v>0</v>
      </c>
    </row>
    <row r="15" spans="1:14" ht="16.75" customHeight="1" x14ac:dyDescent="0.65">
      <c r="A15" s="1"/>
    </row>
    <row r="16" spans="1:14" ht="16.75" customHeight="1" x14ac:dyDescent="0.65">
      <c r="A16" s="1"/>
      <c r="B16" t="s">
        <v>32</v>
      </c>
      <c r="C16" s="23"/>
      <c r="D16" s="29">
        <v>3.5000000000000003E-2</v>
      </c>
      <c r="E16" s="29">
        <v>3.5000000000000003E-2</v>
      </c>
      <c r="F16" s="29">
        <v>3.5000000000000003E-2</v>
      </c>
      <c r="G16" s="29">
        <v>3.5000000000000003E-2</v>
      </c>
      <c r="H16" s="29">
        <v>3.5000000000000003E-2</v>
      </c>
      <c r="I16" s="29"/>
      <c r="J16" s="29"/>
    </row>
    <row r="17" spans="1:15" ht="16.75" customHeight="1" x14ac:dyDescent="0.65">
      <c r="A17" s="1"/>
      <c r="B17" t="s">
        <v>33</v>
      </c>
      <c r="D17" s="24">
        <f>+D16+D7</f>
        <v>6.5000000000000002E-2</v>
      </c>
      <c r="E17" s="24">
        <f>+E16+E7</f>
        <v>7.0000000000000007E-2</v>
      </c>
      <c r="F17" s="24">
        <f>+F16+F7</f>
        <v>8.0000000000000016E-2</v>
      </c>
      <c r="G17" s="24">
        <f>+G16+G7</f>
        <v>8.0000000000000016E-2</v>
      </c>
      <c r="H17" s="24">
        <f>+H16+H7</f>
        <v>8.0000000000000016E-2</v>
      </c>
      <c r="I17" s="24"/>
      <c r="J17" s="24"/>
    </row>
    <row r="18" spans="1:15" ht="16.75" customHeight="1" x14ac:dyDescent="0.65">
      <c r="A18" s="1"/>
      <c r="D18" s="24"/>
      <c r="E18" s="24"/>
      <c r="F18" s="24"/>
      <c r="G18" s="24"/>
      <c r="H18" s="24"/>
      <c r="I18" s="24"/>
      <c r="J18" s="24"/>
    </row>
    <row r="19" spans="1:15" ht="16.75" customHeight="1" x14ac:dyDescent="0.65">
      <c r="A19" s="1"/>
      <c r="B19" t="s">
        <v>35</v>
      </c>
      <c r="D19" s="31">
        <f>+D12/$C$11</f>
        <v>0.1111111111111111</v>
      </c>
      <c r="E19" s="31">
        <f>+E12/$C$11</f>
        <v>0.16666666666666666</v>
      </c>
      <c r="F19" s="31">
        <f>+F12/$C$11</f>
        <v>0.19444444444444445</v>
      </c>
      <c r="G19" s="31">
        <f>+G12/$C$11</f>
        <v>0.22222222222222221</v>
      </c>
      <c r="H19" s="31">
        <f>+H12/$C$11</f>
        <v>0.30555555555555558</v>
      </c>
      <c r="I19" s="31"/>
      <c r="J19" s="31"/>
    </row>
    <row r="20" spans="1:15" ht="16.75" customHeight="1" x14ac:dyDescent="0.65">
      <c r="A20" s="1"/>
      <c r="D20" s="24"/>
      <c r="E20" s="24"/>
      <c r="F20" s="24"/>
      <c r="G20" s="24"/>
      <c r="H20" s="24"/>
      <c r="I20" s="24"/>
      <c r="J20" s="24"/>
    </row>
    <row r="21" spans="1:15" ht="16.75" customHeight="1" x14ac:dyDescent="0.65">
      <c r="A21" s="1"/>
      <c r="B21" s="14" t="s">
        <v>12</v>
      </c>
      <c r="C21" s="23"/>
      <c r="D21" s="23"/>
      <c r="E21" s="23"/>
      <c r="F21" s="23"/>
      <c r="G21" s="23"/>
      <c r="H21" s="23"/>
      <c r="I21" s="23"/>
      <c r="J21" s="23"/>
    </row>
    <row r="22" spans="1:15" ht="16.75" customHeight="1" x14ac:dyDescent="0.65">
      <c r="A22" s="1"/>
      <c r="B22" t="s">
        <v>29</v>
      </c>
      <c r="C22" s="23">
        <v>200000</v>
      </c>
      <c r="D22" s="23">
        <f>+C22-D23</f>
        <v>198000</v>
      </c>
      <c r="E22" s="23">
        <f t="shared" ref="E22:J22" si="4">+D22-E23</f>
        <v>196000</v>
      </c>
      <c r="F22" s="23">
        <f t="shared" si="4"/>
        <v>194000</v>
      </c>
      <c r="G22" s="23">
        <f t="shared" si="4"/>
        <v>192000</v>
      </c>
      <c r="H22" s="23">
        <f t="shared" si="4"/>
        <v>190000</v>
      </c>
      <c r="I22" s="23">
        <f t="shared" si="4"/>
        <v>188000</v>
      </c>
      <c r="J22" s="23">
        <f t="shared" si="4"/>
        <v>0</v>
      </c>
    </row>
    <row r="23" spans="1:15" ht="16.75" customHeight="1" x14ac:dyDescent="0.65">
      <c r="A23" s="1"/>
      <c r="B23" t="s">
        <v>30</v>
      </c>
      <c r="C23" s="23"/>
      <c r="D23" s="27">
        <v>2000</v>
      </c>
      <c r="E23" s="27">
        <v>2000</v>
      </c>
      <c r="F23" s="27">
        <v>2000</v>
      </c>
      <c r="G23" s="27">
        <v>2000</v>
      </c>
      <c r="H23" s="27">
        <v>2000</v>
      </c>
      <c r="I23" s="27">
        <v>2000</v>
      </c>
      <c r="J23" s="27">
        <v>188000</v>
      </c>
      <c r="O23" s="25"/>
    </row>
    <row r="24" spans="1:15" ht="16.75" customHeight="1" x14ac:dyDescent="0.65">
      <c r="A24" s="1"/>
      <c r="B24" t="s">
        <v>31</v>
      </c>
      <c r="C24" s="23"/>
      <c r="D24" s="27">
        <f>+C22*D28</f>
        <v>14000.000000000002</v>
      </c>
      <c r="E24" s="27">
        <f t="shared" ref="E24:J24" si="5">+D22*E28</f>
        <v>14850.000000000002</v>
      </c>
      <c r="F24" s="27">
        <f t="shared" si="5"/>
        <v>16660</v>
      </c>
      <c r="G24" s="27">
        <f t="shared" si="5"/>
        <v>16490</v>
      </c>
      <c r="H24" s="27">
        <f t="shared" si="5"/>
        <v>16320.000000000002</v>
      </c>
      <c r="I24" s="27">
        <f t="shared" si="5"/>
        <v>16150.000000000002</v>
      </c>
      <c r="J24" s="27">
        <f t="shared" si="5"/>
        <v>15980.000000000002</v>
      </c>
    </row>
    <row r="25" spans="1:15" ht="16.75" customHeight="1" x14ac:dyDescent="0.65">
      <c r="A25" s="1"/>
      <c r="B25" t="s">
        <v>34</v>
      </c>
      <c r="C25" s="23">
        <f>-C22</f>
        <v>-200000</v>
      </c>
      <c r="D25" s="27">
        <f>+D24+D23</f>
        <v>16000.000000000002</v>
      </c>
      <c r="E25" s="27">
        <f t="shared" ref="E25:J25" si="6">+E24+E23</f>
        <v>16850</v>
      </c>
      <c r="F25" s="27">
        <f t="shared" si="6"/>
        <v>18660</v>
      </c>
      <c r="G25" s="27">
        <f t="shared" si="6"/>
        <v>18490</v>
      </c>
      <c r="H25" s="27">
        <f t="shared" si="6"/>
        <v>18320</v>
      </c>
      <c r="I25" s="27">
        <f t="shared" si="6"/>
        <v>18150</v>
      </c>
      <c r="J25" s="27">
        <f t="shared" si="6"/>
        <v>203980</v>
      </c>
    </row>
    <row r="26" spans="1:15" ht="16.75" customHeight="1" x14ac:dyDescent="0.65">
      <c r="A26" s="1"/>
    </row>
    <row r="27" spans="1:15" ht="16.75" customHeight="1" x14ac:dyDescent="0.65">
      <c r="A27" s="1"/>
      <c r="B27" t="s">
        <v>32</v>
      </c>
      <c r="C27" s="23"/>
      <c r="D27" s="29">
        <v>0.04</v>
      </c>
      <c r="E27" s="29">
        <v>0.04</v>
      </c>
      <c r="F27" s="29">
        <v>0.04</v>
      </c>
      <c r="G27" s="29">
        <v>0.04</v>
      </c>
      <c r="H27" s="29">
        <v>0.04</v>
      </c>
      <c r="I27" s="29">
        <v>0.04</v>
      </c>
      <c r="J27" s="29">
        <v>0.04</v>
      </c>
    </row>
    <row r="28" spans="1:15" ht="16.75" customHeight="1" x14ac:dyDescent="0.65">
      <c r="A28" s="1"/>
      <c r="B28" t="s">
        <v>33</v>
      </c>
      <c r="D28" s="24">
        <f t="shared" ref="D28:J28" si="7">+D27+D7</f>
        <v>7.0000000000000007E-2</v>
      </c>
      <c r="E28" s="24">
        <f t="shared" si="7"/>
        <v>7.5000000000000011E-2</v>
      </c>
      <c r="F28" s="24">
        <f t="shared" si="7"/>
        <v>8.5000000000000006E-2</v>
      </c>
      <c r="G28" s="24">
        <f t="shared" si="7"/>
        <v>8.5000000000000006E-2</v>
      </c>
      <c r="H28" s="24">
        <f t="shared" si="7"/>
        <v>8.5000000000000006E-2</v>
      </c>
      <c r="I28" s="24">
        <f t="shared" si="7"/>
        <v>8.5000000000000006E-2</v>
      </c>
      <c r="J28" s="24">
        <f t="shared" si="7"/>
        <v>8.5000000000000006E-2</v>
      </c>
    </row>
    <row r="29" spans="1:15" ht="16.75" customHeight="1" x14ac:dyDescent="0.65">
      <c r="A29" s="1"/>
      <c r="D29" s="24"/>
      <c r="E29" s="24"/>
      <c r="F29" s="24"/>
      <c r="G29" s="24"/>
      <c r="H29" s="24"/>
      <c r="I29" s="24"/>
      <c r="J29" s="24"/>
    </row>
    <row r="30" spans="1:15" ht="16.75" customHeight="1" x14ac:dyDescent="0.65">
      <c r="A30" s="1"/>
      <c r="B30" t="s">
        <v>35</v>
      </c>
      <c r="D30" s="31">
        <f t="shared" ref="D30:J30" si="8">+D23/$C$22</f>
        <v>0.01</v>
      </c>
      <c r="E30" s="31">
        <f t="shared" si="8"/>
        <v>0.01</v>
      </c>
      <c r="F30" s="31">
        <f t="shared" si="8"/>
        <v>0.01</v>
      </c>
      <c r="G30" s="31">
        <f t="shared" si="8"/>
        <v>0.01</v>
      </c>
      <c r="H30" s="31">
        <f t="shared" si="8"/>
        <v>0.01</v>
      </c>
      <c r="I30" s="31">
        <f t="shared" si="8"/>
        <v>0.01</v>
      </c>
      <c r="J30" s="31">
        <f t="shared" si="8"/>
        <v>0.94</v>
      </c>
    </row>
    <row r="31" spans="1:15" ht="21.75" customHeight="1" x14ac:dyDescent="0.65">
      <c r="A31" s="1"/>
      <c r="D31" s="24"/>
      <c r="E31" s="24"/>
      <c r="F31" s="24"/>
      <c r="G31" s="24"/>
      <c r="H31" s="24"/>
      <c r="I31" s="24"/>
      <c r="J31" s="24"/>
    </row>
    <row r="32" spans="1:15" ht="32.5" x14ac:dyDescent="0.65">
      <c r="A32" s="1"/>
    </row>
    <row r="33" spans="1:1" ht="32.5" x14ac:dyDescent="0.65">
      <c r="A33" s="1"/>
    </row>
    <row r="34" spans="1:1" ht="32.5" x14ac:dyDescent="0.65">
      <c r="A34" s="1"/>
    </row>
    <row r="35" spans="1:1" ht="32.5" x14ac:dyDescent="0.65">
      <c r="A35" s="1"/>
    </row>
    <row r="36" spans="1:1" ht="32.5" x14ac:dyDescent="0.65">
      <c r="A36" s="1"/>
    </row>
    <row r="37" spans="1:1" ht="32.5" x14ac:dyDescent="0.65">
      <c r="A37" s="1"/>
    </row>
  </sheetData>
  <mergeCells count="2">
    <mergeCell ref="D4:J4"/>
    <mergeCell ref="B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328-B44A-4ECB-916E-C15CE044B355}">
  <dimension ref="A1:N70"/>
  <sheetViews>
    <sheetView showGridLines="0" workbookViewId="0">
      <selection activeCell="L9" sqref="L9"/>
    </sheetView>
  </sheetViews>
  <sheetFormatPr defaultRowHeight="14.5" x14ac:dyDescent="0.35"/>
  <cols>
    <col min="1" max="1" width="34.90625" customWidth="1"/>
    <col min="2" max="2" width="16.1796875" customWidth="1"/>
    <col min="3" max="3" width="7.81640625" customWidth="1"/>
    <col min="4" max="4" width="11.453125" customWidth="1"/>
    <col min="5" max="5" width="12" customWidth="1"/>
    <col min="6" max="6" width="10.90625" customWidth="1"/>
    <col min="7" max="7" width="10.08984375" customWidth="1"/>
    <col min="8" max="8" width="5.90625" customWidth="1"/>
    <col min="9" max="9" width="26.6328125" customWidth="1"/>
    <col min="10" max="10" width="9.90625" customWidth="1"/>
    <col min="11" max="11" width="4.453125" customWidth="1"/>
    <col min="12" max="14" width="15" customWidth="1"/>
    <col min="253" max="253" width="5.08984375" customWidth="1"/>
    <col min="254" max="254" width="41.7265625" customWidth="1"/>
    <col min="255" max="255" width="14.7265625" customWidth="1"/>
    <col min="256" max="256" width="14.90625" customWidth="1"/>
    <col min="257" max="258" width="11.7265625" customWidth="1"/>
    <col min="259" max="259" width="11.90625" bestFit="1" customWidth="1"/>
    <col min="261" max="261" width="10.26953125" bestFit="1" customWidth="1"/>
    <col min="262" max="262" width="11.26953125" customWidth="1"/>
    <col min="263" max="263" width="5" customWidth="1"/>
    <col min="264" max="269" width="15" customWidth="1"/>
    <col min="509" max="509" width="5.08984375" customWidth="1"/>
    <col min="510" max="510" width="41.7265625" customWidth="1"/>
    <col min="511" max="511" width="14.7265625" customWidth="1"/>
    <col min="512" max="512" width="14.90625" customWidth="1"/>
    <col min="513" max="514" width="11.7265625" customWidth="1"/>
    <col min="515" max="515" width="11.90625" bestFit="1" customWidth="1"/>
    <col min="517" max="517" width="10.26953125" bestFit="1" customWidth="1"/>
    <col min="518" max="518" width="11.26953125" customWidth="1"/>
    <col min="519" max="519" width="5" customWidth="1"/>
    <col min="520" max="525" width="15" customWidth="1"/>
    <col min="765" max="765" width="5.08984375" customWidth="1"/>
    <col min="766" max="766" width="41.7265625" customWidth="1"/>
    <col min="767" max="767" width="14.7265625" customWidth="1"/>
    <col min="768" max="768" width="14.90625" customWidth="1"/>
    <col min="769" max="770" width="11.7265625" customWidth="1"/>
    <col min="771" max="771" width="11.90625" bestFit="1" customWidth="1"/>
    <col min="773" max="773" width="10.26953125" bestFit="1" customWidth="1"/>
    <col min="774" max="774" width="11.26953125" customWidth="1"/>
    <col min="775" max="775" width="5" customWidth="1"/>
    <col min="776" max="781" width="15" customWidth="1"/>
    <col min="1021" max="1021" width="5.08984375" customWidth="1"/>
    <col min="1022" max="1022" width="41.7265625" customWidth="1"/>
    <col min="1023" max="1023" width="14.7265625" customWidth="1"/>
    <col min="1024" max="1024" width="14.90625" customWidth="1"/>
    <col min="1025" max="1026" width="11.7265625" customWidth="1"/>
    <col min="1027" max="1027" width="11.90625" bestFit="1" customWidth="1"/>
    <col min="1029" max="1029" width="10.26953125" bestFit="1" customWidth="1"/>
    <col min="1030" max="1030" width="11.26953125" customWidth="1"/>
    <col min="1031" max="1031" width="5" customWidth="1"/>
    <col min="1032" max="1037" width="15" customWidth="1"/>
    <col min="1277" max="1277" width="5.08984375" customWidth="1"/>
    <col min="1278" max="1278" width="41.7265625" customWidth="1"/>
    <col min="1279" max="1279" width="14.7265625" customWidth="1"/>
    <col min="1280" max="1280" width="14.90625" customWidth="1"/>
    <col min="1281" max="1282" width="11.7265625" customWidth="1"/>
    <col min="1283" max="1283" width="11.90625" bestFit="1" customWidth="1"/>
    <col min="1285" max="1285" width="10.26953125" bestFit="1" customWidth="1"/>
    <col min="1286" max="1286" width="11.26953125" customWidth="1"/>
    <col min="1287" max="1287" width="5" customWidth="1"/>
    <col min="1288" max="1293" width="15" customWidth="1"/>
    <col min="1533" max="1533" width="5.08984375" customWidth="1"/>
    <col min="1534" max="1534" width="41.7265625" customWidth="1"/>
    <col min="1535" max="1535" width="14.7265625" customWidth="1"/>
    <col min="1536" max="1536" width="14.90625" customWidth="1"/>
    <col min="1537" max="1538" width="11.7265625" customWidth="1"/>
    <col min="1539" max="1539" width="11.90625" bestFit="1" customWidth="1"/>
    <col min="1541" max="1541" width="10.26953125" bestFit="1" customWidth="1"/>
    <col min="1542" max="1542" width="11.26953125" customWidth="1"/>
    <col min="1543" max="1543" width="5" customWidth="1"/>
    <col min="1544" max="1549" width="15" customWidth="1"/>
    <col min="1789" max="1789" width="5.08984375" customWidth="1"/>
    <col min="1790" max="1790" width="41.7265625" customWidth="1"/>
    <col min="1791" max="1791" width="14.7265625" customWidth="1"/>
    <col min="1792" max="1792" width="14.90625" customWidth="1"/>
    <col min="1793" max="1794" width="11.7265625" customWidth="1"/>
    <col min="1795" max="1795" width="11.90625" bestFit="1" customWidth="1"/>
    <col min="1797" max="1797" width="10.26953125" bestFit="1" customWidth="1"/>
    <col min="1798" max="1798" width="11.26953125" customWidth="1"/>
    <col min="1799" max="1799" width="5" customWidth="1"/>
    <col min="1800" max="1805" width="15" customWidth="1"/>
    <col min="2045" max="2045" width="5.08984375" customWidth="1"/>
    <col min="2046" max="2046" width="41.7265625" customWidth="1"/>
    <col min="2047" max="2047" width="14.7265625" customWidth="1"/>
    <col min="2048" max="2048" width="14.90625" customWidth="1"/>
    <col min="2049" max="2050" width="11.7265625" customWidth="1"/>
    <col min="2051" max="2051" width="11.90625" bestFit="1" customWidth="1"/>
    <col min="2053" max="2053" width="10.26953125" bestFit="1" customWidth="1"/>
    <col min="2054" max="2054" width="11.26953125" customWidth="1"/>
    <col min="2055" max="2055" width="5" customWidth="1"/>
    <col min="2056" max="2061" width="15" customWidth="1"/>
    <col min="2301" max="2301" width="5.08984375" customWidth="1"/>
    <col min="2302" max="2302" width="41.7265625" customWidth="1"/>
    <col min="2303" max="2303" width="14.7265625" customWidth="1"/>
    <col min="2304" max="2304" width="14.90625" customWidth="1"/>
    <col min="2305" max="2306" width="11.7265625" customWidth="1"/>
    <col min="2307" max="2307" width="11.90625" bestFit="1" customWidth="1"/>
    <col min="2309" max="2309" width="10.26953125" bestFit="1" customWidth="1"/>
    <col min="2310" max="2310" width="11.26953125" customWidth="1"/>
    <col min="2311" max="2311" width="5" customWidth="1"/>
    <col min="2312" max="2317" width="15" customWidth="1"/>
    <col min="2557" max="2557" width="5.08984375" customWidth="1"/>
    <col min="2558" max="2558" width="41.7265625" customWidth="1"/>
    <col min="2559" max="2559" width="14.7265625" customWidth="1"/>
    <col min="2560" max="2560" width="14.90625" customWidth="1"/>
    <col min="2561" max="2562" width="11.7265625" customWidth="1"/>
    <col min="2563" max="2563" width="11.90625" bestFit="1" customWidth="1"/>
    <col min="2565" max="2565" width="10.26953125" bestFit="1" customWidth="1"/>
    <col min="2566" max="2566" width="11.26953125" customWidth="1"/>
    <col min="2567" max="2567" width="5" customWidth="1"/>
    <col min="2568" max="2573" width="15" customWidth="1"/>
    <col min="2813" max="2813" width="5.08984375" customWidth="1"/>
    <col min="2814" max="2814" width="41.7265625" customWidth="1"/>
    <col min="2815" max="2815" width="14.7265625" customWidth="1"/>
    <col min="2816" max="2816" width="14.90625" customWidth="1"/>
    <col min="2817" max="2818" width="11.7265625" customWidth="1"/>
    <col min="2819" max="2819" width="11.90625" bestFit="1" customWidth="1"/>
    <col min="2821" max="2821" width="10.26953125" bestFit="1" customWidth="1"/>
    <col min="2822" max="2822" width="11.26953125" customWidth="1"/>
    <col min="2823" max="2823" width="5" customWidth="1"/>
    <col min="2824" max="2829" width="15" customWidth="1"/>
    <col min="3069" max="3069" width="5.08984375" customWidth="1"/>
    <col min="3070" max="3070" width="41.7265625" customWidth="1"/>
    <col min="3071" max="3071" width="14.7265625" customWidth="1"/>
    <col min="3072" max="3072" width="14.90625" customWidth="1"/>
    <col min="3073" max="3074" width="11.7265625" customWidth="1"/>
    <col min="3075" max="3075" width="11.90625" bestFit="1" customWidth="1"/>
    <col min="3077" max="3077" width="10.26953125" bestFit="1" customWidth="1"/>
    <col min="3078" max="3078" width="11.26953125" customWidth="1"/>
    <col min="3079" max="3079" width="5" customWidth="1"/>
    <col min="3080" max="3085" width="15" customWidth="1"/>
    <col min="3325" max="3325" width="5.08984375" customWidth="1"/>
    <col min="3326" max="3326" width="41.7265625" customWidth="1"/>
    <col min="3327" max="3327" width="14.7265625" customWidth="1"/>
    <col min="3328" max="3328" width="14.90625" customWidth="1"/>
    <col min="3329" max="3330" width="11.7265625" customWidth="1"/>
    <col min="3331" max="3331" width="11.90625" bestFit="1" customWidth="1"/>
    <col min="3333" max="3333" width="10.26953125" bestFit="1" customWidth="1"/>
    <col min="3334" max="3334" width="11.26953125" customWidth="1"/>
    <col min="3335" max="3335" width="5" customWidth="1"/>
    <col min="3336" max="3341" width="15" customWidth="1"/>
    <col min="3581" max="3581" width="5.08984375" customWidth="1"/>
    <col min="3582" max="3582" width="41.7265625" customWidth="1"/>
    <col min="3583" max="3583" width="14.7265625" customWidth="1"/>
    <col min="3584" max="3584" width="14.90625" customWidth="1"/>
    <col min="3585" max="3586" width="11.7265625" customWidth="1"/>
    <col min="3587" max="3587" width="11.90625" bestFit="1" customWidth="1"/>
    <col min="3589" max="3589" width="10.26953125" bestFit="1" customWidth="1"/>
    <col min="3590" max="3590" width="11.26953125" customWidth="1"/>
    <col min="3591" max="3591" width="5" customWidth="1"/>
    <col min="3592" max="3597" width="15" customWidth="1"/>
    <col min="3837" max="3837" width="5.08984375" customWidth="1"/>
    <col min="3838" max="3838" width="41.7265625" customWidth="1"/>
    <col min="3839" max="3839" width="14.7265625" customWidth="1"/>
    <col min="3840" max="3840" width="14.90625" customWidth="1"/>
    <col min="3841" max="3842" width="11.7265625" customWidth="1"/>
    <col min="3843" max="3843" width="11.90625" bestFit="1" customWidth="1"/>
    <col min="3845" max="3845" width="10.26953125" bestFit="1" customWidth="1"/>
    <col min="3846" max="3846" width="11.26953125" customWidth="1"/>
    <col min="3847" max="3847" width="5" customWidth="1"/>
    <col min="3848" max="3853" width="15" customWidth="1"/>
    <col min="4093" max="4093" width="5.08984375" customWidth="1"/>
    <col min="4094" max="4094" width="41.7265625" customWidth="1"/>
    <col min="4095" max="4095" width="14.7265625" customWidth="1"/>
    <col min="4096" max="4096" width="14.90625" customWidth="1"/>
    <col min="4097" max="4098" width="11.7265625" customWidth="1"/>
    <col min="4099" max="4099" width="11.90625" bestFit="1" customWidth="1"/>
    <col min="4101" max="4101" width="10.26953125" bestFit="1" customWidth="1"/>
    <col min="4102" max="4102" width="11.26953125" customWidth="1"/>
    <col min="4103" max="4103" width="5" customWidth="1"/>
    <col min="4104" max="4109" width="15" customWidth="1"/>
    <col min="4349" max="4349" width="5.08984375" customWidth="1"/>
    <col min="4350" max="4350" width="41.7265625" customWidth="1"/>
    <col min="4351" max="4351" width="14.7265625" customWidth="1"/>
    <col min="4352" max="4352" width="14.90625" customWidth="1"/>
    <col min="4353" max="4354" width="11.7265625" customWidth="1"/>
    <col min="4355" max="4355" width="11.90625" bestFit="1" customWidth="1"/>
    <col min="4357" max="4357" width="10.26953125" bestFit="1" customWidth="1"/>
    <col min="4358" max="4358" width="11.26953125" customWidth="1"/>
    <col min="4359" max="4359" width="5" customWidth="1"/>
    <col min="4360" max="4365" width="15" customWidth="1"/>
    <col min="4605" max="4605" width="5.08984375" customWidth="1"/>
    <col min="4606" max="4606" width="41.7265625" customWidth="1"/>
    <col min="4607" max="4607" width="14.7265625" customWidth="1"/>
    <col min="4608" max="4608" width="14.90625" customWidth="1"/>
    <col min="4609" max="4610" width="11.7265625" customWidth="1"/>
    <col min="4611" max="4611" width="11.90625" bestFit="1" customWidth="1"/>
    <col min="4613" max="4613" width="10.26953125" bestFit="1" customWidth="1"/>
    <col min="4614" max="4614" width="11.26953125" customWidth="1"/>
    <col min="4615" max="4615" width="5" customWidth="1"/>
    <col min="4616" max="4621" width="15" customWidth="1"/>
    <col min="4861" max="4861" width="5.08984375" customWidth="1"/>
    <col min="4862" max="4862" width="41.7265625" customWidth="1"/>
    <col min="4863" max="4863" width="14.7265625" customWidth="1"/>
    <col min="4864" max="4864" width="14.90625" customWidth="1"/>
    <col min="4865" max="4866" width="11.7265625" customWidth="1"/>
    <col min="4867" max="4867" width="11.90625" bestFit="1" customWidth="1"/>
    <col min="4869" max="4869" width="10.26953125" bestFit="1" customWidth="1"/>
    <col min="4870" max="4870" width="11.26953125" customWidth="1"/>
    <col min="4871" max="4871" width="5" customWidth="1"/>
    <col min="4872" max="4877" width="15" customWidth="1"/>
    <col min="5117" max="5117" width="5.08984375" customWidth="1"/>
    <col min="5118" max="5118" width="41.7265625" customWidth="1"/>
    <col min="5119" max="5119" width="14.7265625" customWidth="1"/>
    <col min="5120" max="5120" width="14.90625" customWidth="1"/>
    <col min="5121" max="5122" width="11.7265625" customWidth="1"/>
    <col min="5123" max="5123" width="11.90625" bestFit="1" customWidth="1"/>
    <col min="5125" max="5125" width="10.26953125" bestFit="1" customWidth="1"/>
    <col min="5126" max="5126" width="11.26953125" customWidth="1"/>
    <col min="5127" max="5127" width="5" customWidth="1"/>
    <col min="5128" max="5133" width="15" customWidth="1"/>
    <col min="5373" max="5373" width="5.08984375" customWidth="1"/>
    <col min="5374" max="5374" width="41.7265625" customWidth="1"/>
    <col min="5375" max="5375" width="14.7265625" customWidth="1"/>
    <col min="5376" max="5376" width="14.90625" customWidth="1"/>
    <col min="5377" max="5378" width="11.7265625" customWidth="1"/>
    <col min="5379" max="5379" width="11.90625" bestFit="1" customWidth="1"/>
    <col min="5381" max="5381" width="10.26953125" bestFit="1" customWidth="1"/>
    <col min="5382" max="5382" width="11.26953125" customWidth="1"/>
    <col min="5383" max="5383" width="5" customWidth="1"/>
    <col min="5384" max="5389" width="15" customWidth="1"/>
    <col min="5629" max="5629" width="5.08984375" customWidth="1"/>
    <col min="5630" max="5630" width="41.7265625" customWidth="1"/>
    <col min="5631" max="5631" width="14.7265625" customWidth="1"/>
    <col min="5632" max="5632" width="14.90625" customWidth="1"/>
    <col min="5633" max="5634" width="11.7265625" customWidth="1"/>
    <col min="5635" max="5635" width="11.90625" bestFit="1" customWidth="1"/>
    <col min="5637" max="5637" width="10.26953125" bestFit="1" customWidth="1"/>
    <col min="5638" max="5638" width="11.26953125" customWidth="1"/>
    <col min="5639" max="5639" width="5" customWidth="1"/>
    <col min="5640" max="5645" width="15" customWidth="1"/>
    <col min="5885" max="5885" width="5.08984375" customWidth="1"/>
    <col min="5886" max="5886" width="41.7265625" customWidth="1"/>
    <col min="5887" max="5887" width="14.7265625" customWidth="1"/>
    <col min="5888" max="5888" width="14.90625" customWidth="1"/>
    <col min="5889" max="5890" width="11.7265625" customWidth="1"/>
    <col min="5891" max="5891" width="11.90625" bestFit="1" customWidth="1"/>
    <col min="5893" max="5893" width="10.26953125" bestFit="1" customWidth="1"/>
    <col min="5894" max="5894" width="11.26953125" customWidth="1"/>
    <col min="5895" max="5895" width="5" customWidth="1"/>
    <col min="5896" max="5901" width="15" customWidth="1"/>
    <col min="6141" max="6141" width="5.08984375" customWidth="1"/>
    <col min="6142" max="6142" width="41.7265625" customWidth="1"/>
    <col min="6143" max="6143" width="14.7265625" customWidth="1"/>
    <col min="6144" max="6144" width="14.90625" customWidth="1"/>
    <col min="6145" max="6146" width="11.7265625" customWidth="1"/>
    <col min="6147" max="6147" width="11.90625" bestFit="1" customWidth="1"/>
    <col min="6149" max="6149" width="10.26953125" bestFit="1" customWidth="1"/>
    <col min="6150" max="6150" width="11.26953125" customWidth="1"/>
    <col min="6151" max="6151" width="5" customWidth="1"/>
    <col min="6152" max="6157" width="15" customWidth="1"/>
    <col min="6397" max="6397" width="5.08984375" customWidth="1"/>
    <col min="6398" max="6398" width="41.7265625" customWidth="1"/>
    <col min="6399" max="6399" width="14.7265625" customWidth="1"/>
    <col min="6400" max="6400" width="14.90625" customWidth="1"/>
    <col min="6401" max="6402" width="11.7265625" customWidth="1"/>
    <col min="6403" max="6403" width="11.90625" bestFit="1" customWidth="1"/>
    <col min="6405" max="6405" width="10.26953125" bestFit="1" customWidth="1"/>
    <col min="6406" max="6406" width="11.26953125" customWidth="1"/>
    <col min="6407" max="6407" width="5" customWidth="1"/>
    <col min="6408" max="6413" width="15" customWidth="1"/>
    <col min="6653" max="6653" width="5.08984375" customWidth="1"/>
    <col min="6654" max="6654" width="41.7265625" customWidth="1"/>
    <col min="6655" max="6655" width="14.7265625" customWidth="1"/>
    <col min="6656" max="6656" width="14.90625" customWidth="1"/>
    <col min="6657" max="6658" width="11.7265625" customWidth="1"/>
    <col min="6659" max="6659" width="11.90625" bestFit="1" customWidth="1"/>
    <col min="6661" max="6661" width="10.26953125" bestFit="1" customWidth="1"/>
    <col min="6662" max="6662" width="11.26953125" customWidth="1"/>
    <col min="6663" max="6663" width="5" customWidth="1"/>
    <col min="6664" max="6669" width="15" customWidth="1"/>
    <col min="6909" max="6909" width="5.08984375" customWidth="1"/>
    <col min="6910" max="6910" width="41.7265625" customWidth="1"/>
    <col min="6911" max="6911" width="14.7265625" customWidth="1"/>
    <col min="6912" max="6912" width="14.90625" customWidth="1"/>
    <col min="6913" max="6914" width="11.7265625" customWidth="1"/>
    <col min="6915" max="6915" width="11.90625" bestFit="1" customWidth="1"/>
    <col min="6917" max="6917" width="10.26953125" bestFit="1" customWidth="1"/>
    <col min="6918" max="6918" width="11.26953125" customWidth="1"/>
    <col min="6919" max="6919" width="5" customWidth="1"/>
    <col min="6920" max="6925" width="15" customWidth="1"/>
    <col min="7165" max="7165" width="5.08984375" customWidth="1"/>
    <col min="7166" max="7166" width="41.7265625" customWidth="1"/>
    <col min="7167" max="7167" width="14.7265625" customWidth="1"/>
    <col min="7168" max="7168" width="14.90625" customWidth="1"/>
    <col min="7169" max="7170" width="11.7265625" customWidth="1"/>
    <col min="7171" max="7171" width="11.90625" bestFit="1" customWidth="1"/>
    <col min="7173" max="7173" width="10.26953125" bestFit="1" customWidth="1"/>
    <col min="7174" max="7174" width="11.26953125" customWidth="1"/>
    <col min="7175" max="7175" width="5" customWidth="1"/>
    <col min="7176" max="7181" width="15" customWidth="1"/>
    <col min="7421" max="7421" width="5.08984375" customWidth="1"/>
    <col min="7422" max="7422" width="41.7265625" customWidth="1"/>
    <col min="7423" max="7423" width="14.7265625" customWidth="1"/>
    <col min="7424" max="7424" width="14.90625" customWidth="1"/>
    <col min="7425" max="7426" width="11.7265625" customWidth="1"/>
    <col min="7427" max="7427" width="11.90625" bestFit="1" customWidth="1"/>
    <col min="7429" max="7429" width="10.26953125" bestFit="1" customWidth="1"/>
    <col min="7430" max="7430" width="11.26953125" customWidth="1"/>
    <col min="7431" max="7431" width="5" customWidth="1"/>
    <col min="7432" max="7437" width="15" customWidth="1"/>
    <col min="7677" max="7677" width="5.08984375" customWidth="1"/>
    <col min="7678" max="7678" width="41.7265625" customWidth="1"/>
    <col min="7679" max="7679" width="14.7265625" customWidth="1"/>
    <col min="7680" max="7680" width="14.90625" customWidth="1"/>
    <col min="7681" max="7682" width="11.7265625" customWidth="1"/>
    <col min="7683" max="7683" width="11.90625" bestFit="1" customWidth="1"/>
    <col min="7685" max="7685" width="10.26953125" bestFit="1" customWidth="1"/>
    <col min="7686" max="7686" width="11.26953125" customWidth="1"/>
    <col min="7687" max="7687" width="5" customWidth="1"/>
    <col min="7688" max="7693" width="15" customWidth="1"/>
    <col min="7933" max="7933" width="5.08984375" customWidth="1"/>
    <col min="7934" max="7934" width="41.7265625" customWidth="1"/>
    <col min="7935" max="7935" width="14.7265625" customWidth="1"/>
    <col min="7936" max="7936" width="14.90625" customWidth="1"/>
    <col min="7937" max="7938" width="11.7265625" customWidth="1"/>
    <col min="7939" max="7939" width="11.90625" bestFit="1" customWidth="1"/>
    <col min="7941" max="7941" width="10.26953125" bestFit="1" customWidth="1"/>
    <col min="7942" max="7942" width="11.26953125" customWidth="1"/>
    <col min="7943" max="7943" width="5" customWidth="1"/>
    <col min="7944" max="7949" width="15" customWidth="1"/>
    <col min="8189" max="8189" width="5.08984375" customWidth="1"/>
    <col min="8190" max="8190" width="41.7265625" customWidth="1"/>
    <col min="8191" max="8191" width="14.7265625" customWidth="1"/>
    <col min="8192" max="8192" width="14.90625" customWidth="1"/>
    <col min="8193" max="8194" width="11.7265625" customWidth="1"/>
    <col min="8195" max="8195" width="11.90625" bestFit="1" customWidth="1"/>
    <col min="8197" max="8197" width="10.26953125" bestFit="1" customWidth="1"/>
    <col min="8198" max="8198" width="11.26953125" customWidth="1"/>
    <col min="8199" max="8199" width="5" customWidth="1"/>
    <col min="8200" max="8205" width="15" customWidth="1"/>
    <col min="8445" max="8445" width="5.08984375" customWidth="1"/>
    <col min="8446" max="8446" width="41.7265625" customWidth="1"/>
    <col min="8447" max="8447" width="14.7265625" customWidth="1"/>
    <col min="8448" max="8448" width="14.90625" customWidth="1"/>
    <col min="8449" max="8450" width="11.7265625" customWidth="1"/>
    <col min="8451" max="8451" width="11.90625" bestFit="1" customWidth="1"/>
    <col min="8453" max="8453" width="10.26953125" bestFit="1" customWidth="1"/>
    <col min="8454" max="8454" width="11.26953125" customWidth="1"/>
    <col min="8455" max="8455" width="5" customWidth="1"/>
    <col min="8456" max="8461" width="15" customWidth="1"/>
    <col min="8701" max="8701" width="5.08984375" customWidth="1"/>
    <col min="8702" max="8702" width="41.7265625" customWidth="1"/>
    <col min="8703" max="8703" width="14.7265625" customWidth="1"/>
    <col min="8704" max="8704" width="14.90625" customWidth="1"/>
    <col min="8705" max="8706" width="11.7265625" customWidth="1"/>
    <col min="8707" max="8707" width="11.90625" bestFit="1" customWidth="1"/>
    <col min="8709" max="8709" width="10.26953125" bestFit="1" customWidth="1"/>
    <col min="8710" max="8710" width="11.26953125" customWidth="1"/>
    <col min="8711" max="8711" width="5" customWidth="1"/>
    <col min="8712" max="8717" width="15" customWidth="1"/>
    <col min="8957" max="8957" width="5.08984375" customWidth="1"/>
    <col min="8958" max="8958" width="41.7265625" customWidth="1"/>
    <col min="8959" max="8959" width="14.7265625" customWidth="1"/>
    <col min="8960" max="8960" width="14.90625" customWidth="1"/>
    <col min="8961" max="8962" width="11.7265625" customWidth="1"/>
    <col min="8963" max="8963" width="11.90625" bestFit="1" customWidth="1"/>
    <col min="8965" max="8965" width="10.26953125" bestFit="1" customWidth="1"/>
    <col min="8966" max="8966" width="11.26953125" customWidth="1"/>
    <col min="8967" max="8967" width="5" customWidth="1"/>
    <col min="8968" max="8973" width="15" customWidth="1"/>
    <col min="9213" max="9213" width="5.08984375" customWidth="1"/>
    <col min="9214" max="9214" width="41.7265625" customWidth="1"/>
    <col min="9215" max="9215" width="14.7265625" customWidth="1"/>
    <col min="9216" max="9216" width="14.90625" customWidth="1"/>
    <col min="9217" max="9218" width="11.7265625" customWidth="1"/>
    <col min="9219" max="9219" width="11.90625" bestFit="1" customWidth="1"/>
    <col min="9221" max="9221" width="10.26953125" bestFit="1" customWidth="1"/>
    <col min="9222" max="9222" width="11.26953125" customWidth="1"/>
    <col min="9223" max="9223" width="5" customWidth="1"/>
    <col min="9224" max="9229" width="15" customWidth="1"/>
    <col min="9469" max="9469" width="5.08984375" customWidth="1"/>
    <col min="9470" max="9470" width="41.7265625" customWidth="1"/>
    <col min="9471" max="9471" width="14.7265625" customWidth="1"/>
    <col min="9472" max="9472" width="14.90625" customWidth="1"/>
    <col min="9473" max="9474" width="11.7265625" customWidth="1"/>
    <col min="9475" max="9475" width="11.90625" bestFit="1" customWidth="1"/>
    <col min="9477" max="9477" width="10.26953125" bestFit="1" customWidth="1"/>
    <col min="9478" max="9478" width="11.26953125" customWidth="1"/>
    <col min="9479" max="9479" width="5" customWidth="1"/>
    <col min="9480" max="9485" width="15" customWidth="1"/>
    <col min="9725" max="9725" width="5.08984375" customWidth="1"/>
    <col min="9726" max="9726" width="41.7265625" customWidth="1"/>
    <col min="9727" max="9727" width="14.7265625" customWidth="1"/>
    <col min="9728" max="9728" width="14.90625" customWidth="1"/>
    <col min="9729" max="9730" width="11.7265625" customWidth="1"/>
    <col min="9731" max="9731" width="11.90625" bestFit="1" customWidth="1"/>
    <col min="9733" max="9733" width="10.26953125" bestFit="1" customWidth="1"/>
    <col min="9734" max="9734" width="11.26953125" customWidth="1"/>
    <col min="9735" max="9735" width="5" customWidth="1"/>
    <col min="9736" max="9741" width="15" customWidth="1"/>
    <col min="9981" max="9981" width="5.08984375" customWidth="1"/>
    <col min="9982" max="9982" width="41.7265625" customWidth="1"/>
    <col min="9983" max="9983" width="14.7265625" customWidth="1"/>
    <col min="9984" max="9984" width="14.90625" customWidth="1"/>
    <col min="9985" max="9986" width="11.7265625" customWidth="1"/>
    <col min="9987" max="9987" width="11.90625" bestFit="1" customWidth="1"/>
    <col min="9989" max="9989" width="10.26953125" bestFit="1" customWidth="1"/>
    <col min="9990" max="9990" width="11.26953125" customWidth="1"/>
    <col min="9991" max="9991" width="5" customWidth="1"/>
    <col min="9992" max="9997" width="15" customWidth="1"/>
    <col min="10237" max="10237" width="5.08984375" customWidth="1"/>
    <col min="10238" max="10238" width="41.7265625" customWidth="1"/>
    <col min="10239" max="10239" width="14.7265625" customWidth="1"/>
    <col min="10240" max="10240" width="14.90625" customWidth="1"/>
    <col min="10241" max="10242" width="11.7265625" customWidth="1"/>
    <col min="10243" max="10243" width="11.90625" bestFit="1" customWidth="1"/>
    <col min="10245" max="10245" width="10.26953125" bestFit="1" customWidth="1"/>
    <col min="10246" max="10246" width="11.26953125" customWidth="1"/>
    <col min="10247" max="10247" width="5" customWidth="1"/>
    <col min="10248" max="10253" width="15" customWidth="1"/>
    <col min="10493" max="10493" width="5.08984375" customWidth="1"/>
    <col min="10494" max="10494" width="41.7265625" customWidth="1"/>
    <col min="10495" max="10495" width="14.7265625" customWidth="1"/>
    <col min="10496" max="10496" width="14.90625" customWidth="1"/>
    <col min="10497" max="10498" width="11.7265625" customWidth="1"/>
    <col min="10499" max="10499" width="11.90625" bestFit="1" customWidth="1"/>
    <col min="10501" max="10501" width="10.26953125" bestFit="1" customWidth="1"/>
    <col min="10502" max="10502" width="11.26953125" customWidth="1"/>
    <col min="10503" max="10503" width="5" customWidth="1"/>
    <col min="10504" max="10509" width="15" customWidth="1"/>
    <col min="10749" max="10749" width="5.08984375" customWidth="1"/>
    <col min="10750" max="10750" width="41.7265625" customWidth="1"/>
    <col min="10751" max="10751" width="14.7265625" customWidth="1"/>
    <col min="10752" max="10752" width="14.90625" customWidth="1"/>
    <col min="10753" max="10754" width="11.7265625" customWidth="1"/>
    <col min="10755" max="10755" width="11.90625" bestFit="1" customWidth="1"/>
    <col min="10757" max="10757" width="10.26953125" bestFit="1" customWidth="1"/>
    <col min="10758" max="10758" width="11.26953125" customWidth="1"/>
    <col min="10759" max="10759" width="5" customWidth="1"/>
    <col min="10760" max="10765" width="15" customWidth="1"/>
    <col min="11005" max="11005" width="5.08984375" customWidth="1"/>
    <col min="11006" max="11006" width="41.7265625" customWidth="1"/>
    <col min="11007" max="11007" width="14.7265625" customWidth="1"/>
    <col min="11008" max="11008" width="14.90625" customWidth="1"/>
    <col min="11009" max="11010" width="11.7265625" customWidth="1"/>
    <col min="11011" max="11011" width="11.90625" bestFit="1" customWidth="1"/>
    <col min="11013" max="11013" width="10.26953125" bestFit="1" customWidth="1"/>
    <col min="11014" max="11014" width="11.26953125" customWidth="1"/>
    <col min="11015" max="11015" width="5" customWidth="1"/>
    <col min="11016" max="11021" width="15" customWidth="1"/>
    <col min="11261" max="11261" width="5.08984375" customWidth="1"/>
    <col min="11262" max="11262" width="41.7265625" customWidth="1"/>
    <col min="11263" max="11263" width="14.7265625" customWidth="1"/>
    <col min="11264" max="11264" width="14.90625" customWidth="1"/>
    <col min="11265" max="11266" width="11.7265625" customWidth="1"/>
    <col min="11267" max="11267" width="11.90625" bestFit="1" customWidth="1"/>
    <col min="11269" max="11269" width="10.26953125" bestFit="1" customWidth="1"/>
    <col min="11270" max="11270" width="11.26953125" customWidth="1"/>
    <col min="11271" max="11271" width="5" customWidth="1"/>
    <col min="11272" max="11277" width="15" customWidth="1"/>
    <col min="11517" max="11517" width="5.08984375" customWidth="1"/>
    <col min="11518" max="11518" width="41.7265625" customWidth="1"/>
    <col min="11519" max="11519" width="14.7265625" customWidth="1"/>
    <col min="11520" max="11520" width="14.90625" customWidth="1"/>
    <col min="11521" max="11522" width="11.7265625" customWidth="1"/>
    <col min="11523" max="11523" width="11.90625" bestFit="1" customWidth="1"/>
    <col min="11525" max="11525" width="10.26953125" bestFit="1" customWidth="1"/>
    <col min="11526" max="11526" width="11.26953125" customWidth="1"/>
    <col min="11527" max="11527" width="5" customWidth="1"/>
    <col min="11528" max="11533" width="15" customWidth="1"/>
    <col min="11773" max="11773" width="5.08984375" customWidth="1"/>
    <col min="11774" max="11774" width="41.7265625" customWidth="1"/>
    <col min="11775" max="11775" width="14.7265625" customWidth="1"/>
    <col min="11776" max="11776" width="14.90625" customWidth="1"/>
    <col min="11777" max="11778" width="11.7265625" customWidth="1"/>
    <col min="11779" max="11779" width="11.90625" bestFit="1" customWidth="1"/>
    <col min="11781" max="11781" width="10.26953125" bestFit="1" customWidth="1"/>
    <col min="11782" max="11782" width="11.26953125" customWidth="1"/>
    <col min="11783" max="11783" width="5" customWidth="1"/>
    <col min="11784" max="11789" width="15" customWidth="1"/>
    <col min="12029" max="12029" width="5.08984375" customWidth="1"/>
    <col min="12030" max="12030" width="41.7265625" customWidth="1"/>
    <col min="12031" max="12031" width="14.7265625" customWidth="1"/>
    <col min="12032" max="12032" width="14.90625" customWidth="1"/>
    <col min="12033" max="12034" width="11.7265625" customWidth="1"/>
    <col min="12035" max="12035" width="11.90625" bestFit="1" customWidth="1"/>
    <col min="12037" max="12037" width="10.26953125" bestFit="1" customWidth="1"/>
    <col min="12038" max="12038" width="11.26953125" customWidth="1"/>
    <col min="12039" max="12039" width="5" customWidth="1"/>
    <col min="12040" max="12045" width="15" customWidth="1"/>
    <col min="12285" max="12285" width="5.08984375" customWidth="1"/>
    <col min="12286" max="12286" width="41.7265625" customWidth="1"/>
    <col min="12287" max="12287" width="14.7265625" customWidth="1"/>
    <col min="12288" max="12288" width="14.90625" customWidth="1"/>
    <col min="12289" max="12290" width="11.7265625" customWidth="1"/>
    <col min="12291" max="12291" width="11.90625" bestFit="1" customWidth="1"/>
    <col min="12293" max="12293" width="10.26953125" bestFit="1" customWidth="1"/>
    <col min="12294" max="12294" width="11.26953125" customWidth="1"/>
    <col min="12295" max="12295" width="5" customWidth="1"/>
    <col min="12296" max="12301" width="15" customWidth="1"/>
    <col min="12541" max="12541" width="5.08984375" customWidth="1"/>
    <col min="12542" max="12542" width="41.7265625" customWidth="1"/>
    <col min="12543" max="12543" width="14.7265625" customWidth="1"/>
    <col min="12544" max="12544" width="14.90625" customWidth="1"/>
    <col min="12545" max="12546" width="11.7265625" customWidth="1"/>
    <col min="12547" max="12547" width="11.90625" bestFit="1" customWidth="1"/>
    <col min="12549" max="12549" width="10.26953125" bestFit="1" customWidth="1"/>
    <col min="12550" max="12550" width="11.26953125" customWidth="1"/>
    <col min="12551" max="12551" width="5" customWidth="1"/>
    <col min="12552" max="12557" width="15" customWidth="1"/>
    <col min="12797" max="12797" width="5.08984375" customWidth="1"/>
    <col min="12798" max="12798" width="41.7265625" customWidth="1"/>
    <col min="12799" max="12799" width="14.7265625" customWidth="1"/>
    <col min="12800" max="12800" width="14.90625" customWidth="1"/>
    <col min="12801" max="12802" width="11.7265625" customWidth="1"/>
    <col min="12803" max="12803" width="11.90625" bestFit="1" customWidth="1"/>
    <col min="12805" max="12805" width="10.26953125" bestFit="1" customWidth="1"/>
    <col min="12806" max="12806" width="11.26953125" customWidth="1"/>
    <col min="12807" max="12807" width="5" customWidth="1"/>
    <col min="12808" max="12813" width="15" customWidth="1"/>
    <col min="13053" max="13053" width="5.08984375" customWidth="1"/>
    <col min="13054" max="13054" width="41.7265625" customWidth="1"/>
    <col min="13055" max="13055" width="14.7265625" customWidth="1"/>
    <col min="13056" max="13056" width="14.90625" customWidth="1"/>
    <col min="13057" max="13058" width="11.7265625" customWidth="1"/>
    <col min="13059" max="13059" width="11.90625" bestFit="1" customWidth="1"/>
    <col min="13061" max="13061" width="10.26953125" bestFit="1" customWidth="1"/>
    <col min="13062" max="13062" width="11.26953125" customWidth="1"/>
    <col min="13063" max="13063" width="5" customWidth="1"/>
    <col min="13064" max="13069" width="15" customWidth="1"/>
    <col min="13309" max="13309" width="5.08984375" customWidth="1"/>
    <col min="13310" max="13310" width="41.7265625" customWidth="1"/>
    <col min="13311" max="13311" width="14.7265625" customWidth="1"/>
    <col min="13312" max="13312" width="14.90625" customWidth="1"/>
    <col min="13313" max="13314" width="11.7265625" customWidth="1"/>
    <col min="13315" max="13315" width="11.90625" bestFit="1" customWidth="1"/>
    <col min="13317" max="13317" width="10.26953125" bestFit="1" customWidth="1"/>
    <col min="13318" max="13318" width="11.26953125" customWidth="1"/>
    <col min="13319" max="13319" width="5" customWidth="1"/>
    <col min="13320" max="13325" width="15" customWidth="1"/>
    <col min="13565" max="13565" width="5.08984375" customWidth="1"/>
    <col min="13566" max="13566" width="41.7265625" customWidth="1"/>
    <col min="13567" max="13567" width="14.7265625" customWidth="1"/>
    <col min="13568" max="13568" width="14.90625" customWidth="1"/>
    <col min="13569" max="13570" width="11.7265625" customWidth="1"/>
    <col min="13571" max="13571" width="11.90625" bestFit="1" customWidth="1"/>
    <col min="13573" max="13573" width="10.26953125" bestFit="1" customWidth="1"/>
    <col min="13574" max="13574" width="11.26953125" customWidth="1"/>
    <col min="13575" max="13575" width="5" customWidth="1"/>
    <col min="13576" max="13581" width="15" customWidth="1"/>
    <col min="13821" max="13821" width="5.08984375" customWidth="1"/>
    <col min="13822" max="13822" width="41.7265625" customWidth="1"/>
    <col min="13823" max="13823" width="14.7265625" customWidth="1"/>
    <col min="13824" max="13824" width="14.90625" customWidth="1"/>
    <col min="13825" max="13826" width="11.7265625" customWidth="1"/>
    <col min="13827" max="13827" width="11.90625" bestFit="1" customWidth="1"/>
    <col min="13829" max="13829" width="10.26953125" bestFit="1" customWidth="1"/>
    <col min="13830" max="13830" width="11.26953125" customWidth="1"/>
    <col min="13831" max="13831" width="5" customWidth="1"/>
    <col min="13832" max="13837" width="15" customWidth="1"/>
    <col min="14077" max="14077" width="5.08984375" customWidth="1"/>
    <col min="14078" max="14078" width="41.7265625" customWidth="1"/>
    <col min="14079" max="14079" width="14.7265625" customWidth="1"/>
    <col min="14080" max="14080" width="14.90625" customWidth="1"/>
    <col min="14081" max="14082" width="11.7265625" customWidth="1"/>
    <col min="14083" max="14083" width="11.90625" bestFit="1" customWidth="1"/>
    <col min="14085" max="14085" width="10.26953125" bestFit="1" customWidth="1"/>
    <col min="14086" max="14086" width="11.26953125" customWidth="1"/>
    <col min="14087" max="14087" width="5" customWidth="1"/>
    <col min="14088" max="14093" width="15" customWidth="1"/>
    <col min="14333" max="14333" width="5.08984375" customWidth="1"/>
    <col min="14334" max="14334" width="41.7265625" customWidth="1"/>
    <col min="14335" max="14335" width="14.7265625" customWidth="1"/>
    <col min="14336" max="14336" width="14.90625" customWidth="1"/>
    <col min="14337" max="14338" width="11.7265625" customWidth="1"/>
    <col min="14339" max="14339" width="11.90625" bestFit="1" customWidth="1"/>
    <col min="14341" max="14341" width="10.26953125" bestFit="1" customWidth="1"/>
    <col min="14342" max="14342" width="11.26953125" customWidth="1"/>
    <col min="14343" max="14343" width="5" customWidth="1"/>
    <col min="14344" max="14349" width="15" customWidth="1"/>
    <col min="14589" max="14589" width="5.08984375" customWidth="1"/>
    <col min="14590" max="14590" width="41.7265625" customWidth="1"/>
    <col min="14591" max="14591" width="14.7265625" customWidth="1"/>
    <col min="14592" max="14592" width="14.90625" customWidth="1"/>
    <col min="14593" max="14594" width="11.7265625" customWidth="1"/>
    <col min="14595" max="14595" width="11.90625" bestFit="1" customWidth="1"/>
    <col min="14597" max="14597" width="10.26953125" bestFit="1" customWidth="1"/>
    <col min="14598" max="14598" width="11.26953125" customWidth="1"/>
    <col min="14599" max="14599" width="5" customWidth="1"/>
    <col min="14600" max="14605" width="15" customWidth="1"/>
    <col min="14845" max="14845" width="5.08984375" customWidth="1"/>
    <col min="14846" max="14846" width="41.7265625" customWidth="1"/>
    <col min="14847" max="14847" width="14.7265625" customWidth="1"/>
    <col min="14848" max="14848" width="14.90625" customWidth="1"/>
    <col min="14849" max="14850" width="11.7265625" customWidth="1"/>
    <col min="14851" max="14851" width="11.90625" bestFit="1" customWidth="1"/>
    <col min="14853" max="14853" width="10.26953125" bestFit="1" customWidth="1"/>
    <col min="14854" max="14854" width="11.26953125" customWidth="1"/>
    <col min="14855" max="14855" width="5" customWidth="1"/>
    <col min="14856" max="14861" width="15" customWidth="1"/>
    <col min="15101" max="15101" width="5.08984375" customWidth="1"/>
    <col min="15102" max="15102" width="41.7265625" customWidth="1"/>
    <col min="15103" max="15103" width="14.7265625" customWidth="1"/>
    <col min="15104" max="15104" width="14.90625" customWidth="1"/>
    <col min="15105" max="15106" width="11.7265625" customWidth="1"/>
    <col min="15107" max="15107" width="11.90625" bestFit="1" customWidth="1"/>
    <col min="15109" max="15109" width="10.26953125" bestFit="1" customWidth="1"/>
    <col min="15110" max="15110" width="11.26953125" customWidth="1"/>
    <col min="15111" max="15111" width="5" customWidth="1"/>
    <col min="15112" max="15117" width="15" customWidth="1"/>
    <col min="15357" max="15357" width="5.08984375" customWidth="1"/>
    <col min="15358" max="15358" width="41.7265625" customWidth="1"/>
    <col min="15359" max="15359" width="14.7265625" customWidth="1"/>
    <col min="15360" max="15360" width="14.90625" customWidth="1"/>
    <col min="15361" max="15362" width="11.7265625" customWidth="1"/>
    <col min="15363" max="15363" width="11.90625" bestFit="1" customWidth="1"/>
    <col min="15365" max="15365" width="10.26953125" bestFit="1" customWidth="1"/>
    <col min="15366" max="15366" width="11.26953125" customWidth="1"/>
    <col min="15367" max="15367" width="5" customWidth="1"/>
    <col min="15368" max="15373" width="15" customWidth="1"/>
    <col min="15613" max="15613" width="5.08984375" customWidth="1"/>
    <col min="15614" max="15614" width="41.7265625" customWidth="1"/>
    <col min="15615" max="15615" width="14.7265625" customWidth="1"/>
    <col min="15616" max="15616" width="14.90625" customWidth="1"/>
    <col min="15617" max="15618" width="11.7265625" customWidth="1"/>
    <col min="15619" max="15619" width="11.90625" bestFit="1" customWidth="1"/>
    <col min="15621" max="15621" width="10.26953125" bestFit="1" customWidth="1"/>
    <col min="15622" max="15622" width="11.26953125" customWidth="1"/>
    <col min="15623" max="15623" width="5" customWidth="1"/>
    <col min="15624" max="15629" width="15" customWidth="1"/>
    <col min="15869" max="15869" width="5.08984375" customWidth="1"/>
    <col min="15870" max="15870" width="41.7265625" customWidth="1"/>
    <col min="15871" max="15871" width="14.7265625" customWidth="1"/>
    <col min="15872" max="15872" width="14.90625" customWidth="1"/>
    <col min="15873" max="15874" width="11.7265625" customWidth="1"/>
    <col min="15875" max="15875" width="11.90625" bestFit="1" customWidth="1"/>
    <col min="15877" max="15877" width="10.26953125" bestFit="1" customWidth="1"/>
    <col min="15878" max="15878" width="11.26953125" customWidth="1"/>
    <col min="15879" max="15879" width="5" customWidth="1"/>
    <col min="15880" max="15885" width="15" customWidth="1"/>
    <col min="16125" max="16125" width="5.08984375" customWidth="1"/>
    <col min="16126" max="16126" width="41.7265625" customWidth="1"/>
    <col min="16127" max="16127" width="14.7265625" customWidth="1"/>
    <col min="16128" max="16128" width="14.90625" customWidth="1"/>
    <col min="16129" max="16130" width="11.7265625" customWidth="1"/>
    <col min="16131" max="16131" width="11.90625" bestFit="1" customWidth="1"/>
    <col min="16133" max="16133" width="10.26953125" bestFit="1" customWidth="1"/>
    <col min="16134" max="16134" width="11.26953125" customWidth="1"/>
    <col min="16135" max="16135" width="5" customWidth="1"/>
    <col min="16136" max="16141" width="15" customWidth="1"/>
  </cols>
  <sheetData>
    <row r="1" spans="1:14" ht="26.2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4"/>
      <c r="L1" s="4"/>
      <c r="M1" s="4"/>
      <c r="N1" s="4"/>
    </row>
    <row r="2" spans="1:14" ht="21.75" customHeight="1" x14ac:dyDescent="0.4">
      <c r="A2" s="5" t="s">
        <v>1</v>
      </c>
      <c r="B2" s="6"/>
      <c r="C2" s="6"/>
      <c r="D2" s="6"/>
      <c r="E2" s="6"/>
      <c r="F2" s="6"/>
      <c r="G2" s="6"/>
      <c r="H2" s="6"/>
      <c r="I2" s="7"/>
      <c r="J2" s="7"/>
      <c r="K2" s="2"/>
      <c r="L2" s="2"/>
      <c r="M2" s="2"/>
      <c r="N2" s="2"/>
    </row>
    <row r="3" spans="1:14" ht="11" customHeight="1" x14ac:dyDescent="0.35">
      <c r="K3" s="2"/>
      <c r="L3" s="2"/>
      <c r="M3" s="2"/>
      <c r="N3" s="2"/>
    </row>
    <row r="4" spans="1:14" ht="34" customHeight="1" thickBot="1" x14ac:dyDescent="0.4">
      <c r="A4" s="53" t="s">
        <v>2</v>
      </c>
      <c r="B4" s="54" t="s">
        <v>48</v>
      </c>
      <c r="C4" s="54" t="s">
        <v>47</v>
      </c>
      <c r="D4" s="54" t="s">
        <v>46</v>
      </c>
      <c r="E4" s="54" t="s">
        <v>3</v>
      </c>
      <c r="F4" s="55" t="s">
        <v>4</v>
      </c>
      <c r="G4" s="54" t="s">
        <v>5</v>
      </c>
      <c r="I4" s="53" t="s">
        <v>6</v>
      </c>
      <c r="J4" s="54" t="s">
        <v>7</v>
      </c>
      <c r="K4" s="2"/>
      <c r="L4" s="2"/>
      <c r="M4" s="2"/>
      <c r="N4" s="2"/>
    </row>
    <row r="5" spans="1:14" ht="21.75" customHeight="1" thickTop="1" x14ac:dyDescent="0.35">
      <c r="A5" t="s">
        <v>49</v>
      </c>
      <c r="B5" s="9" t="s">
        <v>50</v>
      </c>
      <c r="C5" s="39"/>
      <c r="D5" s="40">
        <v>100000</v>
      </c>
      <c r="E5" s="40">
        <v>0</v>
      </c>
      <c r="F5" s="9"/>
      <c r="G5" s="39"/>
      <c r="I5" t="s">
        <v>8</v>
      </c>
      <c r="J5" s="37">
        <v>0</v>
      </c>
      <c r="K5" s="2"/>
      <c r="L5" s="2"/>
      <c r="M5" s="2"/>
      <c r="N5" s="2"/>
    </row>
    <row r="6" spans="1:14" ht="21.75" customHeight="1" x14ac:dyDescent="0.35">
      <c r="A6" t="s">
        <v>9</v>
      </c>
      <c r="B6" s="9" t="s">
        <v>10</v>
      </c>
      <c r="C6" s="41">
        <v>5</v>
      </c>
      <c r="D6" s="28">
        <v>180000</v>
      </c>
      <c r="E6" s="28">
        <v>180000</v>
      </c>
      <c r="F6" s="9">
        <f>+E6/$E$13</f>
        <v>0.18367346938775511</v>
      </c>
      <c r="G6" s="42">
        <f>+E6/$B$15</f>
        <v>1.5</v>
      </c>
      <c r="I6" t="s">
        <v>11</v>
      </c>
      <c r="J6" s="36">
        <v>740000</v>
      </c>
      <c r="K6" s="2"/>
      <c r="L6" s="2"/>
      <c r="M6" s="2"/>
      <c r="N6" s="2"/>
    </row>
    <row r="7" spans="1:14" ht="21.75" customHeight="1" x14ac:dyDescent="0.35">
      <c r="A7" t="s">
        <v>12</v>
      </c>
      <c r="B7" s="9" t="s">
        <v>13</v>
      </c>
      <c r="C7" s="41">
        <v>7</v>
      </c>
      <c r="D7" s="44">
        <v>200000</v>
      </c>
      <c r="E7" s="44">
        <v>200000</v>
      </c>
      <c r="F7" s="45">
        <f>+E7/$E$13</f>
        <v>0.20408163265306123</v>
      </c>
      <c r="G7" s="46">
        <f t="shared" ref="G7:G10" si="0">+E7/$B$15</f>
        <v>1.6666666666666667</v>
      </c>
      <c r="I7" t="s">
        <v>14</v>
      </c>
      <c r="J7" s="36">
        <v>220000</v>
      </c>
      <c r="K7" s="8"/>
      <c r="L7" s="8"/>
      <c r="M7" s="8"/>
      <c r="N7" s="8"/>
    </row>
    <row r="8" spans="1:14" ht="21.75" customHeight="1" x14ac:dyDescent="0.35">
      <c r="A8" t="s">
        <v>15</v>
      </c>
      <c r="B8" s="9"/>
      <c r="C8" s="41"/>
      <c r="D8" s="28">
        <f>SUM(D5:D7)</f>
        <v>480000</v>
      </c>
      <c r="E8" s="28">
        <f>SUM(E6:E7)</f>
        <v>380000</v>
      </c>
      <c r="F8" s="9">
        <f>+E8/$E$13</f>
        <v>0.38775510204081631</v>
      </c>
      <c r="G8" s="42">
        <f t="shared" si="0"/>
        <v>3.1666666666666665</v>
      </c>
      <c r="I8" t="s">
        <v>16</v>
      </c>
      <c r="J8" s="36">
        <v>20000</v>
      </c>
    </row>
    <row r="9" spans="1:14" ht="21.75" customHeight="1" x14ac:dyDescent="0.35">
      <c r="A9" t="s">
        <v>17</v>
      </c>
      <c r="B9" s="43" t="s">
        <v>18</v>
      </c>
      <c r="C9" s="41"/>
      <c r="D9" s="44">
        <v>200000</v>
      </c>
      <c r="E9" s="44">
        <v>200000</v>
      </c>
      <c r="F9" s="45">
        <f>+E9/$E$13</f>
        <v>0.20408163265306123</v>
      </c>
      <c r="G9" s="46">
        <f t="shared" si="0"/>
        <v>1.6666666666666667</v>
      </c>
      <c r="J9" s="11"/>
    </row>
    <row r="10" spans="1:14" ht="21.75" customHeight="1" x14ac:dyDescent="0.35">
      <c r="A10" s="12" t="s">
        <v>19</v>
      </c>
      <c r="B10" s="13"/>
      <c r="C10" s="38"/>
      <c r="D10" s="47">
        <f>+D9+D8</f>
        <v>680000</v>
      </c>
      <c r="E10" s="47">
        <f>+E9+E8</f>
        <v>580000</v>
      </c>
      <c r="F10" s="48">
        <f>+E10/$E$13</f>
        <v>0.59183673469387754</v>
      </c>
      <c r="G10" s="49">
        <f t="shared" si="0"/>
        <v>4.833333333333333</v>
      </c>
      <c r="J10" s="11"/>
    </row>
    <row r="11" spans="1:14" ht="7.75" customHeight="1" x14ac:dyDescent="0.35">
      <c r="A11" s="12"/>
      <c r="B11" s="13"/>
      <c r="C11" s="38"/>
      <c r="D11" s="12"/>
      <c r="E11" s="12"/>
      <c r="F11" s="10"/>
      <c r="G11" s="35"/>
      <c r="J11" s="11"/>
    </row>
    <row r="12" spans="1:14" ht="21.75" customHeight="1" x14ac:dyDescent="0.35">
      <c r="A12" s="12" t="s">
        <v>20</v>
      </c>
      <c r="B12" s="13"/>
      <c r="C12" s="38"/>
      <c r="D12" s="40">
        <v>400000</v>
      </c>
      <c r="E12" s="40">
        <v>400000</v>
      </c>
      <c r="F12" s="9">
        <f>+E12/$E$13</f>
        <v>0.40816326530612246</v>
      </c>
      <c r="G12" s="39">
        <f>+E12/B15</f>
        <v>3.3333333333333335</v>
      </c>
      <c r="J12" s="11"/>
    </row>
    <row r="13" spans="1:14" ht="21.75" customHeight="1" thickBot="1" x14ac:dyDescent="0.4">
      <c r="A13" s="14" t="s">
        <v>21</v>
      </c>
      <c r="B13" s="13"/>
      <c r="C13" s="38"/>
      <c r="D13" s="50">
        <f>+D12+D10</f>
        <v>1080000</v>
      </c>
      <c r="E13" s="50">
        <f>+E12+E10</f>
        <v>980000</v>
      </c>
      <c r="F13" s="51">
        <f>+E13/$E$13</f>
        <v>1</v>
      </c>
      <c r="G13" s="52">
        <f>+E13/B15</f>
        <v>8.1666666666666661</v>
      </c>
      <c r="I13" s="14" t="s">
        <v>22</v>
      </c>
      <c r="J13" s="50">
        <f>SUM(J5:J12)</f>
        <v>980000</v>
      </c>
    </row>
    <row r="14" spans="1:14" ht="21.75" customHeight="1" thickTop="1" x14ac:dyDescent="0.35">
      <c r="B14" s="15"/>
      <c r="C14" s="38"/>
      <c r="D14" s="15"/>
    </row>
    <row r="15" spans="1:14" ht="21.75" customHeight="1" x14ac:dyDescent="0.35">
      <c r="A15" s="16" t="s">
        <v>45</v>
      </c>
      <c r="B15" s="34">
        <v>120000</v>
      </c>
      <c r="C15" s="26"/>
      <c r="D15" s="26"/>
      <c r="E15" s="15"/>
      <c r="I15" s="17"/>
    </row>
    <row r="16" spans="1:14" ht="21.75" customHeight="1" x14ac:dyDescent="0.35">
      <c r="A16" s="16"/>
      <c r="E16" s="18"/>
    </row>
    <row r="17" spans="1:5" ht="21.75" customHeight="1" x14ac:dyDescent="0.35">
      <c r="A17" s="16"/>
      <c r="E17" s="18"/>
    </row>
    <row r="18" spans="1:5" ht="21.75" customHeight="1" x14ac:dyDescent="0.35"/>
    <row r="19" spans="1:5" ht="21.75" customHeight="1" x14ac:dyDescent="0.35"/>
    <row r="20" spans="1:5" ht="21.75" customHeight="1" x14ac:dyDescent="0.35"/>
    <row r="21" spans="1:5" ht="21.75" customHeight="1" x14ac:dyDescent="0.35"/>
    <row r="22" spans="1:5" ht="21.75" customHeight="1" x14ac:dyDescent="0.35"/>
    <row r="23" spans="1:5" ht="21.75" customHeight="1" x14ac:dyDescent="0.35"/>
    <row r="24" spans="1:5" ht="21.75" customHeight="1" x14ac:dyDescent="0.35"/>
    <row r="25" spans="1:5" ht="21.75" customHeight="1" x14ac:dyDescent="0.35"/>
    <row r="26" spans="1:5" ht="21.75" customHeight="1" x14ac:dyDescent="0.35"/>
    <row r="27" spans="1:5" ht="21.75" customHeight="1" x14ac:dyDescent="0.35"/>
    <row r="28" spans="1:5" ht="21.75" customHeight="1" x14ac:dyDescent="0.35"/>
    <row r="29" spans="1:5" ht="21.75" customHeight="1" x14ac:dyDescent="0.35"/>
    <row r="30" spans="1:5" ht="21.75" customHeight="1" x14ac:dyDescent="0.35"/>
    <row r="31" spans="1:5" ht="21.75" customHeight="1" x14ac:dyDescent="0.35"/>
    <row r="32" spans="1:5" ht="21.75" customHeight="1" x14ac:dyDescent="0.35"/>
    <row r="33" ht="21.75" customHeight="1" x14ac:dyDescent="0.35"/>
    <row r="34" ht="21.75" customHeight="1" x14ac:dyDescent="0.35"/>
    <row r="35" ht="21.75" customHeight="1" x14ac:dyDescent="0.35"/>
    <row r="36" ht="21.75" customHeight="1" x14ac:dyDescent="0.35"/>
    <row r="37" ht="21.75" customHeight="1" x14ac:dyDescent="0.35"/>
    <row r="38" ht="21.75" customHeight="1" x14ac:dyDescent="0.35"/>
    <row r="39" ht="21.75" customHeight="1" x14ac:dyDescent="0.35"/>
    <row r="40" ht="21.75" customHeight="1" x14ac:dyDescent="0.35"/>
    <row r="41" ht="21.75" customHeight="1" x14ac:dyDescent="0.35"/>
    <row r="42" ht="21.75" customHeight="1" x14ac:dyDescent="0.35"/>
    <row r="43" ht="21.75" customHeight="1" x14ac:dyDescent="0.35"/>
    <row r="44" ht="21.75" customHeight="1" x14ac:dyDescent="0.35"/>
    <row r="45" ht="21.75" customHeight="1" x14ac:dyDescent="0.35"/>
    <row r="46" ht="21.75" customHeight="1" x14ac:dyDescent="0.35"/>
    <row r="47" ht="21.75" customHeight="1" x14ac:dyDescent="0.35"/>
    <row r="48" ht="21.75" customHeight="1" x14ac:dyDescent="0.35"/>
    <row r="49" ht="21.75" customHeight="1" x14ac:dyDescent="0.35"/>
    <row r="50" ht="21.75" customHeight="1" x14ac:dyDescent="0.35"/>
    <row r="51" ht="21.75" customHeight="1" x14ac:dyDescent="0.35"/>
    <row r="52" ht="21.75" customHeight="1" x14ac:dyDescent="0.35"/>
    <row r="53" ht="21.75" customHeight="1" x14ac:dyDescent="0.35"/>
    <row r="54" ht="21.75" customHeight="1" x14ac:dyDescent="0.35"/>
    <row r="55" ht="21.75" customHeight="1" x14ac:dyDescent="0.35"/>
    <row r="56" ht="21.75" customHeight="1" x14ac:dyDescent="0.35"/>
    <row r="57" ht="21.75" customHeight="1" x14ac:dyDescent="0.35"/>
    <row r="58" ht="21.75" customHeight="1" x14ac:dyDescent="0.35"/>
    <row r="59" ht="21.75" customHeight="1" x14ac:dyDescent="0.35"/>
    <row r="60" ht="21.75" customHeight="1" x14ac:dyDescent="0.35"/>
    <row r="61" ht="21.75" customHeight="1" x14ac:dyDescent="0.35"/>
    <row r="62" ht="21.75" customHeight="1" x14ac:dyDescent="0.35"/>
    <row r="63" ht="21.75" customHeight="1" x14ac:dyDescent="0.35"/>
    <row r="64" ht="21.75" customHeight="1" x14ac:dyDescent="0.35"/>
    <row r="65" ht="21.75" customHeight="1" x14ac:dyDescent="0.35"/>
    <row r="66" ht="21.75" customHeight="1" x14ac:dyDescent="0.35"/>
    <row r="67" ht="21.75" customHeight="1" x14ac:dyDescent="0.35"/>
    <row r="68" ht="21.75" customHeight="1" x14ac:dyDescent="0.35"/>
    <row r="69" ht="21.75" customHeight="1" x14ac:dyDescent="0.35"/>
    <row r="70" ht="21.75" customHeight="1" x14ac:dyDescent="0.35"/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F362-AA61-4DCB-89CD-3130F6E63134}">
  <dimension ref="B3:H37"/>
  <sheetViews>
    <sheetView showGridLines="0" tabSelected="1" workbookViewId="0">
      <selection activeCell="K32" sqref="K32"/>
    </sheetView>
  </sheetViews>
  <sheetFormatPr defaultRowHeight="14.5" x14ac:dyDescent="0.35"/>
  <cols>
    <col min="2" max="2" width="26.36328125" customWidth="1"/>
    <col min="3" max="3" width="9.81640625" customWidth="1"/>
    <col min="4" max="4" width="10.54296875" customWidth="1"/>
    <col min="5" max="5" width="3.54296875" customWidth="1"/>
    <col min="7" max="7" width="3.54296875" customWidth="1"/>
    <col min="9" max="9" width="2.90625" customWidth="1"/>
  </cols>
  <sheetData>
    <row r="3" spans="2:8" ht="18.5" x14ac:dyDescent="0.45">
      <c r="B3" s="56" t="s">
        <v>102</v>
      </c>
    </row>
    <row r="5" spans="2:8" ht="29" x14ac:dyDescent="0.35">
      <c r="B5" s="57" t="s">
        <v>51</v>
      </c>
      <c r="C5" s="58"/>
      <c r="D5" s="59" t="s">
        <v>52</v>
      </c>
      <c r="E5" s="60"/>
      <c r="F5" s="59" t="s">
        <v>53</v>
      </c>
      <c r="G5" s="60"/>
      <c r="H5" s="59" t="s">
        <v>54</v>
      </c>
    </row>
    <row r="6" spans="2:8" x14ac:dyDescent="0.35">
      <c r="C6" s="72" t="s">
        <v>55</v>
      </c>
      <c r="D6" s="4"/>
      <c r="E6" s="4"/>
      <c r="F6" s="4"/>
      <c r="G6" s="4"/>
      <c r="H6" s="4"/>
    </row>
    <row r="7" spans="2:8" x14ac:dyDescent="0.35">
      <c r="B7" t="s">
        <v>56</v>
      </c>
      <c r="C7" s="72"/>
      <c r="D7" s="4" t="s">
        <v>57</v>
      </c>
      <c r="E7" s="4"/>
      <c r="F7" s="4" t="s">
        <v>58</v>
      </c>
      <c r="G7" s="4"/>
      <c r="H7" s="4" t="s">
        <v>57</v>
      </c>
    </row>
    <row r="8" spans="2:8" x14ac:dyDescent="0.35">
      <c r="B8" s="61"/>
      <c r="C8" s="72"/>
      <c r="D8" s="62"/>
      <c r="E8" s="62"/>
      <c r="F8" s="62"/>
      <c r="G8" s="62"/>
      <c r="H8" s="62"/>
    </row>
    <row r="9" spans="2:8" x14ac:dyDescent="0.35">
      <c r="B9" t="s">
        <v>59</v>
      </c>
      <c r="C9" s="72"/>
      <c r="D9" s="4" t="s">
        <v>60</v>
      </c>
      <c r="E9" s="4"/>
      <c r="F9" s="4" t="s">
        <v>61</v>
      </c>
      <c r="G9" s="4"/>
      <c r="H9" s="4" t="s">
        <v>60</v>
      </c>
    </row>
    <row r="10" spans="2:8" x14ac:dyDescent="0.35">
      <c r="C10" s="72"/>
      <c r="D10" s="4" t="s">
        <v>104</v>
      </c>
      <c r="E10" s="4"/>
      <c r="F10" s="4" t="s">
        <v>62</v>
      </c>
      <c r="G10" s="4"/>
      <c r="H10" s="4" t="s">
        <v>104</v>
      </c>
    </row>
    <row r="11" spans="2:8" x14ac:dyDescent="0.35">
      <c r="C11" s="72"/>
      <c r="D11" s="4" t="s">
        <v>63</v>
      </c>
      <c r="E11" s="4"/>
      <c r="F11" s="4" t="s">
        <v>64</v>
      </c>
      <c r="G11" s="4"/>
      <c r="H11" s="4" t="s">
        <v>63</v>
      </c>
    </row>
    <row r="12" spans="2:8" x14ac:dyDescent="0.35">
      <c r="B12" s="61"/>
      <c r="C12" s="72"/>
      <c r="D12" s="62"/>
      <c r="E12" s="62"/>
      <c r="F12" s="62"/>
      <c r="G12" s="62"/>
      <c r="H12" s="62"/>
    </row>
    <row r="13" spans="2:8" x14ac:dyDescent="0.35">
      <c r="B13" t="s">
        <v>65</v>
      </c>
      <c r="C13" s="72"/>
      <c r="D13" s="4" t="s">
        <v>66</v>
      </c>
      <c r="E13" s="4"/>
      <c r="F13" s="4" t="s">
        <v>67</v>
      </c>
      <c r="G13" s="4"/>
      <c r="H13" s="4" t="s">
        <v>66</v>
      </c>
    </row>
    <row r="14" spans="2:8" x14ac:dyDescent="0.35">
      <c r="C14" s="72"/>
      <c r="D14" s="4" t="s">
        <v>105</v>
      </c>
      <c r="E14" s="4"/>
      <c r="F14" s="4" t="s">
        <v>68</v>
      </c>
      <c r="G14" s="4"/>
      <c r="H14" s="4" t="s">
        <v>105</v>
      </c>
    </row>
    <row r="15" spans="2:8" x14ac:dyDescent="0.35">
      <c r="C15" s="72"/>
      <c r="D15" s="4" t="s">
        <v>69</v>
      </c>
      <c r="E15" s="4"/>
      <c r="F15" s="4" t="s">
        <v>70</v>
      </c>
      <c r="G15" s="4"/>
      <c r="H15" s="4" t="s">
        <v>69</v>
      </c>
    </row>
    <row r="16" spans="2:8" x14ac:dyDescent="0.35">
      <c r="B16" s="61"/>
      <c r="C16" s="72"/>
      <c r="D16" s="62"/>
      <c r="E16" s="62"/>
      <c r="F16" s="62"/>
      <c r="G16" s="62"/>
      <c r="H16" s="62"/>
    </row>
    <row r="17" spans="2:8" x14ac:dyDescent="0.35">
      <c r="B17" t="s">
        <v>71</v>
      </c>
      <c r="C17" s="72"/>
      <c r="D17" s="4" t="s">
        <v>72</v>
      </c>
      <c r="E17" s="4"/>
      <c r="F17" s="4" t="s">
        <v>73</v>
      </c>
      <c r="G17" s="4"/>
      <c r="H17" s="4" t="s">
        <v>72</v>
      </c>
    </row>
    <row r="18" spans="2:8" x14ac:dyDescent="0.35">
      <c r="C18" s="72"/>
      <c r="D18" s="4" t="s">
        <v>74</v>
      </c>
      <c r="E18" s="4"/>
      <c r="F18" s="4" t="s">
        <v>75</v>
      </c>
      <c r="G18" s="4"/>
      <c r="H18" s="4" t="s">
        <v>74</v>
      </c>
    </row>
    <row r="19" spans="2:8" x14ac:dyDescent="0.35">
      <c r="C19" s="72"/>
      <c r="D19" s="4" t="s">
        <v>76</v>
      </c>
      <c r="E19" s="4"/>
      <c r="F19" s="4" t="s">
        <v>77</v>
      </c>
      <c r="G19" s="4"/>
      <c r="H19" s="4" t="s">
        <v>76</v>
      </c>
    </row>
    <row r="20" spans="2:8" x14ac:dyDescent="0.35">
      <c r="B20" s="61"/>
      <c r="C20" s="72"/>
      <c r="D20" s="62"/>
      <c r="E20" s="62"/>
      <c r="F20" s="62"/>
      <c r="G20" s="62"/>
      <c r="H20" s="62"/>
    </row>
    <row r="21" spans="2:8" x14ac:dyDescent="0.35">
      <c r="B21" t="s">
        <v>78</v>
      </c>
      <c r="C21" s="73" t="s">
        <v>111</v>
      </c>
      <c r="D21" s="4" t="s">
        <v>79</v>
      </c>
      <c r="E21" s="4"/>
      <c r="F21" s="4" t="s">
        <v>80</v>
      </c>
      <c r="G21" s="4"/>
      <c r="H21" s="4" t="s">
        <v>79</v>
      </c>
    </row>
    <row r="22" spans="2:8" x14ac:dyDescent="0.35">
      <c r="C22" s="74"/>
      <c r="D22" s="4" t="s">
        <v>81</v>
      </c>
      <c r="E22" s="4"/>
      <c r="F22" s="4" t="s">
        <v>82</v>
      </c>
      <c r="G22" s="4"/>
      <c r="H22" s="4" t="s">
        <v>81</v>
      </c>
    </row>
    <row r="23" spans="2:8" x14ac:dyDescent="0.35">
      <c r="C23" s="74"/>
      <c r="D23" s="4" t="s">
        <v>83</v>
      </c>
      <c r="E23" s="4"/>
      <c r="F23" s="4" t="s">
        <v>84</v>
      </c>
      <c r="G23" s="4"/>
      <c r="H23" s="4" t="s">
        <v>83</v>
      </c>
    </row>
    <row r="24" spans="2:8" x14ac:dyDescent="0.35">
      <c r="B24" s="61"/>
      <c r="C24" s="74"/>
      <c r="D24" s="62"/>
      <c r="E24" s="62"/>
      <c r="F24" s="62"/>
      <c r="G24" s="62"/>
      <c r="H24" s="62"/>
    </row>
    <row r="25" spans="2:8" x14ac:dyDescent="0.35">
      <c r="B25" t="s">
        <v>85</v>
      </c>
      <c r="C25" s="74"/>
      <c r="D25" s="4" t="s">
        <v>86</v>
      </c>
      <c r="E25" s="4"/>
      <c r="F25" s="4" t="s">
        <v>87</v>
      </c>
      <c r="G25" s="4"/>
      <c r="H25" s="4" t="s">
        <v>86</v>
      </c>
    </row>
    <row r="26" spans="2:8" x14ac:dyDescent="0.35">
      <c r="C26" s="74"/>
      <c r="D26" s="4" t="s">
        <v>88</v>
      </c>
      <c r="E26" s="4"/>
      <c r="F26" s="4" t="s">
        <v>89</v>
      </c>
      <c r="G26" s="4"/>
      <c r="H26" s="4" t="s">
        <v>88</v>
      </c>
    </row>
    <row r="27" spans="2:8" x14ac:dyDescent="0.35">
      <c r="C27" s="74"/>
      <c r="D27" s="4" t="s">
        <v>90</v>
      </c>
      <c r="E27" s="4"/>
      <c r="F27" s="4" t="s">
        <v>91</v>
      </c>
      <c r="G27" s="4"/>
      <c r="H27" s="4" t="s">
        <v>90</v>
      </c>
    </row>
    <row r="28" spans="2:8" x14ac:dyDescent="0.35">
      <c r="B28" s="63"/>
      <c r="C28" s="75"/>
      <c r="D28" s="64"/>
      <c r="E28" s="62"/>
      <c r="F28" s="62"/>
      <c r="G28" s="62"/>
      <c r="H28" s="62"/>
    </row>
    <row r="29" spans="2:8" x14ac:dyDescent="0.35">
      <c r="B29" t="s">
        <v>92</v>
      </c>
      <c r="C29" s="76" t="s">
        <v>93</v>
      </c>
      <c r="D29" s="4" t="s">
        <v>94</v>
      </c>
      <c r="E29" s="4"/>
      <c r="F29" s="4" t="s">
        <v>106</v>
      </c>
      <c r="G29" s="4"/>
      <c r="H29" s="4" t="s">
        <v>95</v>
      </c>
    </row>
    <row r="30" spans="2:8" x14ac:dyDescent="0.35">
      <c r="C30" s="74"/>
      <c r="D30" s="4" t="s">
        <v>95</v>
      </c>
      <c r="E30" s="4"/>
      <c r="F30" s="4" t="s">
        <v>107</v>
      </c>
      <c r="G30" s="4"/>
      <c r="H30" s="4"/>
    </row>
    <row r="31" spans="2:8" x14ac:dyDescent="0.35">
      <c r="C31" s="74"/>
      <c r="D31" s="4" t="s">
        <v>96</v>
      </c>
      <c r="F31" s="68" t="s">
        <v>108</v>
      </c>
    </row>
    <row r="32" spans="2:8" x14ac:dyDescent="0.35">
      <c r="C32" s="74"/>
      <c r="D32" s="4" t="s">
        <v>97</v>
      </c>
      <c r="F32" s="68" t="s">
        <v>109</v>
      </c>
    </row>
    <row r="33" spans="2:8" x14ac:dyDescent="0.35">
      <c r="C33" s="74"/>
      <c r="D33" s="4" t="s">
        <v>98</v>
      </c>
      <c r="F33" s="68" t="s">
        <v>98</v>
      </c>
    </row>
    <row r="34" spans="2:8" x14ac:dyDescent="0.35">
      <c r="B34" s="61"/>
      <c r="C34" s="77"/>
      <c r="D34" s="61"/>
      <c r="E34" s="61"/>
      <c r="F34" s="61"/>
      <c r="G34" s="61"/>
      <c r="H34" s="61"/>
    </row>
    <row r="35" spans="2:8" x14ac:dyDescent="0.35">
      <c r="B35" t="s">
        <v>99</v>
      </c>
      <c r="C35" s="65" t="s">
        <v>100</v>
      </c>
      <c r="D35" s="4" t="s">
        <v>101</v>
      </c>
      <c r="F35" s="4" t="s">
        <v>101</v>
      </c>
      <c r="H35" t="s">
        <v>110</v>
      </c>
    </row>
    <row r="36" spans="2:8" x14ac:dyDescent="0.35">
      <c r="B36" s="61"/>
      <c r="C36" s="66"/>
      <c r="D36" s="61"/>
      <c r="E36" s="61"/>
      <c r="F36" s="61"/>
      <c r="G36" s="61"/>
      <c r="H36" s="61"/>
    </row>
    <row r="37" spans="2:8" x14ac:dyDescent="0.35">
      <c r="H37" s="67" t="s">
        <v>103</v>
      </c>
    </row>
  </sheetData>
  <mergeCells count="3">
    <mergeCell ref="C6:C20"/>
    <mergeCell ref="C21:C28"/>
    <mergeCell ref="C29:C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A2A3-9869-4C2C-9BBD-5E1C45593E49}">
  <dimension ref="A1"/>
  <sheetViews>
    <sheetView showGridLines="0" workbookViewId="0">
      <selection activeCell="K8" sqref="K8"/>
    </sheetView>
  </sheetViews>
  <sheetFormatPr defaultRowHeight="14.5" x14ac:dyDescent="0.35"/>
  <cols>
    <col min="10" max="10" width="6.08984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Fig. 8.1</vt:lpstr>
      <vt:lpstr>Fig. 8.2</vt:lpstr>
      <vt:lpstr>Fig. 8.3</vt:lpstr>
      <vt:lpstr>Fig. 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2019-02-27T14:32:04Z</dcterms:created>
  <dcterms:modified xsi:type="dcterms:W3CDTF">2021-07-19T09:32:59Z</dcterms:modified>
</cp:coreProperties>
</file>