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 - PORTFOLIO ANALYSIS\PROBLEMS\Problem Answers\"/>
    </mc:Choice>
  </mc:AlternateContent>
  <xr:revisionPtr revIDLastSave="0" documentId="13_ncr:1_{52E546A0-6FE1-4549-A27D-DB38F0E620F7}" xr6:coauthVersionLast="47" xr6:coauthVersionMax="47" xr10:uidLastSave="{00000000-0000-0000-0000-000000000000}"/>
  <bookViews>
    <workbookView xWindow="-45810" yWindow="375" windowWidth="25440" windowHeight="15270" xr2:uid="{DEFD950F-7B17-4C6A-8AC9-C30F64ED6EAA}"/>
  </bookViews>
  <sheets>
    <sheet name="Homework Part A 1.1-1.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0" i="3" l="1"/>
  <c r="L60" i="3"/>
  <c r="I60" i="3"/>
  <c r="F60" i="3"/>
  <c r="C60" i="3"/>
  <c r="O48" i="3"/>
  <c r="L48" i="3"/>
  <c r="I48" i="3"/>
  <c r="F48" i="3"/>
  <c r="C48" i="3"/>
  <c r="O36" i="3"/>
  <c r="L36" i="3"/>
  <c r="I36" i="3"/>
  <c r="F36" i="3"/>
  <c r="C36" i="3"/>
  <c r="O24" i="3"/>
  <c r="L24" i="3"/>
  <c r="I24" i="3"/>
  <c r="F24" i="3"/>
  <c r="C24" i="3"/>
  <c r="O12" i="3"/>
  <c r="L12" i="3"/>
  <c r="I12" i="3"/>
  <c r="F12" i="3"/>
  <c r="C12" i="3"/>
</calcChain>
</file>

<file path=xl/sharedStrings.xml><?xml version="1.0" encoding="utf-8"?>
<sst xmlns="http://schemas.openxmlformats.org/spreadsheetml/2006/main" count="244" uniqueCount="37">
  <si>
    <t>INPUT</t>
  </si>
  <si>
    <t>PV=</t>
  </si>
  <si>
    <t>FV=</t>
  </si>
  <si>
    <t>TIME=</t>
  </si>
  <si>
    <t>PMT=</t>
  </si>
  <si>
    <t>OUTPUT</t>
  </si>
  <si>
    <t>RATE=</t>
  </si>
  <si>
    <t>?</t>
  </si>
  <si>
    <t>Problem 1.1</t>
  </si>
  <si>
    <t>Problem 1.2</t>
  </si>
  <si>
    <t>Problem 1.4</t>
  </si>
  <si>
    <t>Problem 1.5</t>
  </si>
  <si>
    <t>Problem 1.6</t>
  </si>
  <si>
    <t>Problem 1.7</t>
  </si>
  <si>
    <t>Problem 1.8</t>
  </si>
  <si>
    <t>Problem 1.10</t>
  </si>
  <si>
    <t>Problem 1.11</t>
  </si>
  <si>
    <t>Problem 1.12</t>
  </si>
  <si>
    <t>Problem 1.13</t>
  </si>
  <si>
    <t>Problem 1.14</t>
  </si>
  <si>
    <t>Problem 1.15</t>
  </si>
  <si>
    <t>Problem 1.16</t>
  </si>
  <si>
    <t>Problem 1.17</t>
  </si>
  <si>
    <t>Problem 1.19</t>
  </si>
  <si>
    <t>Problem 1.20</t>
  </si>
  <si>
    <t>Problem 1.21</t>
  </si>
  <si>
    <t>Problem 1.22</t>
  </si>
  <si>
    <t>Problem 1.3</t>
  </si>
  <si>
    <t>Problem 1.9</t>
  </si>
  <si>
    <t>Gain $</t>
  </si>
  <si>
    <t>FV</t>
  </si>
  <si>
    <t>Problem 1.18b</t>
  </si>
  <si>
    <t>Problem 1.18a</t>
  </si>
  <si>
    <t>Problem 1.18c</t>
  </si>
  <si>
    <t>Problem 1.18d</t>
  </si>
  <si>
    <t>Chapter 1  Homework 1.1 - 1.22</t>
  </si>
  <si>
    <t>FV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</si>
</sst>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0" applyFont="1"/>
    <xf numFmtId="44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8" fontId="0" fillId="0" borderId="1" xfId="0" applyNumberFormat="1" applyBorder="1"/>
    <xf numFmtId="0" fontId="4" fillId="2" borderId="0" xfId="0" applyFont="1" applyFill="1"/>
    <xf numFmtId="10" fontId="0" fillId="0" borderId="1" xfId="0" applyNumberFormat="1" applyBorder="1"/>
    <xf numFmtId="43" fontId="0" fillId="0" borderId="1" xfId="1" applyFont="1" applyBorder="1"/>
    <xf numFmtId="44" fontId="0" fillId="0" borderId="1" xfId="0" applyNumberFormat="1" applyBorder="1"/>
    <xf numFmtId="43" fontId="0" fillId="0" borderId="1" xfId="1" applyFont="1" applyBorder="1" applyAlignment="1">
      <alignment horizontal="center"/>
    </xf>
    <xf numFmtId="43" fontId="0" fillId="0" borderId="0" xfId="1" applyFont="1"/>
    <xf numFmtId="43" fontId="2" fillId="0" borderId="0" xfId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014A-C4BA-4CA7-92A4-35AD59C7A1CB}">
  <dimension ref="B1:P60"/>
  <sheetViews>
    <sheetView tabSelected="1" zoomScale="120" zoomScaleNormal="120" workbookViewId="0">
      <selection activeCell="E23" sqref="E23"/>
    </sheetView>
  </sheetViews>
  <sheetFormatPr defaultRowHeight="14.5" x14ac:dyDescent="0.35"/>
  <cols>
    <col min="1" max="1" width="4.36328125" customWidth="1"/>
    <col min="2" max="2" width="10.26953125" customWidth="1"/>
    <col min="3" max="3" width="18" customWidth="1"/>
    <col min="4" max="4" width="4.90625" customWidth="1"/>
    <col min="6" max="6" width="16.36328125" customWidth="1"/>
    <col min="7" max="7" width="4.08984375" customWidth="1"/>
    <col min="9" max="9" width="15.7265625" customWidth="1"/>
    <col min="10" max="10" width="4.54296875" customWidth="1"/>
    <col min="12" max="12" width="16.54296875" customWidth="1"/>
    <col min="13" max="13" width="4.08984375" customWidth="1"/>
    <col min="15" max="15" width="15.7265625" customWidth="1"/>
    <col min="16" max="16" width="3.54296875" customWidth="1"/>
    <col min="18" max="18" width="16.54296875" customWidth="1"/>
    <col min="23" max="24" width="18.36328125" customWidth="1"/>
  </cols>
  <sheetData>
    <row r="1" spans="2:15" ht="21" x14ac:dyDescent="0.5">
      <c r="B1" s="1" t="s">
        <v>35</v>
      </c>
    </row>
    <row r="3" spans="2:15" x14ac:dyDescent="0.35">
      <c r="B3" s="8" t="s">
        <v>8</v>
      </c>
      <c r="C3" s="8"/>
      <c r="D3" s="3"/>
      <c r="E3" s="8" t="s">
        <v>9</v>
      </c>
      <c r="F3" s="8"/>
      <c r="G3" s="3"/>
      <c r="H3" s="8" t="s">
        <v>27</v>
      </c>
      <c r="I3" s="8"/>
      <c r="J3" s="3"/>
      <c r="K3" s="8" t="s">
        <v>10</v>
      </c>
      <c r="L3" s="8"/>
      <c r="M3" s="3"/>
      <c r="N3" s="8" t="s">
        <v>11</v>
      </c>
      <c r="O3" s="8"/>
    </row>
    <row r="4" spans="2:15" x14ac:dyDescent="0.35">
      <c r="B4" s="3" t="s">
        <v>0</v>
      </c>
      <c r="E4" s="3" t="s">
        <v>0</v>
      </c>
      <c r="H4" s="3" t="s">
        <v>0</v>
      </c>
      <c r="K4" s="3" t="s">
        <v>0</v>
      </c>
      <c r="M4" s="3"/>
      <c r="N4" s="3" t="s">
        <v>0</v>
      </c>
    </row>
    <row r="5" spans="2:15" x14ac:dyDescent="0.35">
      <c r="B5" s="2" t="s">
        <v>1</v>
      </c>
      <c r="C5" s="4">
        <v>2000</v>
      </c>
      <c r="E5" s="2" t="s">
        <v>1</v>
      </c>
      <c r="F5" s="4">
        <v>1000</v>
      </c>
      <c r="H5" s="2" t="s">
        <v>1</v>
      </c>
      <c r="I5" s="4">
        <v>100000000</v>
      </c>
      <c r="K5" s="2" t="s">
        <v>1</v>
      </c>
      <c r="L5" s="4">
        <v>40000</v>
      </c>
      <c r="M5" s="3"/>
      <c r="N5" s="2" t="s">
        <v>1</v>
      </c>
      <c r="O5" s="4">
        <v>200</v>
      </c>
    </row>
    <row r="6" spans="2:15" x14ac:dyDescent="0.35">
      <c r="B6" s="2" t="s">
        <v>2</v>
      </c>
      <c r="C6" s="4" t="s">
        <v>7</v>
      </c>
      <c r="E6" s="2" t="s">
        <v>2</v>
      </c>
      <c r="F6" s="4" t="s">
        <v>7</v>
      </c>
      <c r="H6" s="2" t="s">
        <v>2</v>
      </c>
      <c r="I6" s="4" t="s">
        <v>7</v>
      </c>
      <c r="K6" s="2" t="s">
        <v>2</v>
      </c>
      <c r="L6" s="4" t="s">
        <v>7</v>
      </c>
      <c r="M6" s="3"/>
      <c r="N6" s="2" t="s">
        <v>2</v>
      </c>
      <c r="O6" s="4" t="s">
        <v>7</v>
      </c>
    </row>
    <row r="7" spans="2:15" x14ac:dyDescent="0.35">
      <c r="B7" s="2" t="s">
        <v>6</v>
      </c>
      <c r="C7" s="6">
        <v>0.1</v>
      </c>
      <c r="E7" s="2" t="s">
        <v>6</v>
      </c>
      <c r="F7" s="6">
        <v>0.05</v>
      </c>
      <c r="H7" s="2" t="s">
        <v>6</v>
      </c>
      <c r="I7" s="6">
        <v>0.05</v>
      </c>
      <c r="K7" s="2" t="s">
        <v>6</v>
      </c>
      <c r="L7" s="6">
        <v>0.04</v>
      </c>
      <c r="M7" s="3"/>
      <c r="N7" s="2" t="s">
        <v>6</v>
      </c>
      <c r="O7" s="6">
        <v>0.08</v>
      </c>
    </row>
    <row r="8" spans="2:15" x14ac:dyDescent="0.35">
      <c r="B8" s="2" t="s">
        <v>3</v>
      </c>
      <c r="C8" s="5">
        <v>2</v>
      </c>
      <c r="E8" s="2" t="s">
        <v>3</v>
      </c>
      <c r="F8" s="5">
        <v>100</v>
      </c>
      <c r="H8" s="2" t="s">
        <v>3</v>
      </c>
      <c r="I8" s="5">
        <v>10</v>
      </c>
      <c r="K8" s="2" t="s">
        <v>3</v>
      </c>
      <c r="L8" s="5">
        <v>4</v>
      </c>
      <c r="M8" s="3"/>
      <c r="N8" s="2" t="s">
        <v>3</v>
      </c>
      <c r="O8" s="5">
        <v>3</v>
      </c>
    </row>
    <row r="9" spans="2:15" s="13" customFormat="1" x14ac:dyDescent="0.35">
      <c r="B9" s="10" t="s">
        <v>4</v>
      </c>
      <c r="C9" s="12">
        <v>0</v>
      </c>
      <c r="E9" s="10" t="s">
        <v>4</v>
      </c>
      <c r="F9" s="12">
        <v>0</v>
      </c>
      <c r="H9" s="10" t="s">
        <v>4</v>
      </c>
      <c r="I9" s="12">
        <v>0</v>
      </c>
      <c r="K9" s="10" t="s">
        <v>4</v>
      </c>
      <c r="L9" s="12">
        <v>0</v>
      </c>
      <c r="M9" s="14"/>
      <c r="N9" s="10" t="s">
        <v>4</v>
      </c>
      <c r="O9" s="12">
        <v>0</v>
      </c>
    </row>
    <row r="10" spans="2:15" x14ac:dyDescent="0.35">
      <c r="M10" s="3"/>
    </row>
    <row r="11" spans="2:15" x14ac:dyDescent="0.35">
      <c r="B11" s="3" t="s">
        <v>5</v>
      </c>
      <c r="E11" s="3" t="s">
        <v>5</v>
      </c>
      <c r="H11" s="3" t="s">
        <v>5</v>
      </c>
      <c r="K11" s="3" t="s">
        <v>5</v>
      </c>
      <c r="M11" s="3"/>
      <c r="N11" s="3" t="s">
        <v>5</v>
      </c>
    </row>
    <row r="12" spans="2:15" x14ac:dyDescent="0.35">
      <c r="B12" s="2" t="s">
        <v>30</v>
      </c>
      <c r="C12" s="7">
        <f>FV(C7,C8,C9,-C5,0)</f>
        <v>2420.0000000000005</v>
      </c>
      <c r="E12" s="2" t="s">
        <v>36</v>
      </c>
      <c r="F12" s="7">
        <f>FV(F7,F8,F9,-F5)</f>
        <v>131501.2578463036</v>
      </c>
      <c r="H12" s="2" t="s">
        <v>36</v>
      </c>
      <c r="I12" s="7">
        <f>FV(I7,I8,I9,-I5)</f>
        <v>162889462.67774415</v>
      </c>
      <c r="K12" s="2" t="s">
        <v>36</v>
      </c>
      <c r="L12" s="7">
        <f>FV(L7,L8,L9,-L5)</f>
        <v>46794.342400000009</v>
      </c>
      <c r="M12" s="3"/>
      <c r="N12" s="2" t="s">
        <v>36</v>
      </c>
      <c r="O12" s="7">
        <f>FV(O7,O8,O9,-O5)</f>
        <v>251.94240000000002</v>
      </c>
    </row>
    <row r="13" spans="2:15" x14ac:dyDescent="0.35">
      <c r="M13" s="3"/>
    </row>
    <row r="14" spans="2:15" x14ac:dyDescent="0.35">
      <c r="M14" s="3"/>
    </row>
    <row r="15" spans="2:15" x14ac:dyDescent="0.35">
      <c r="B15" s="8" t="s">
        <v>12</v>
      </c>
      <c r="C15" s="8"/>
      <c r="D15" s="3"/>
      <c r="E15" s="8" t="s">
        <v>13</v>
      </c>
      <c r="F15" s="8"/>
      <c r="G15" s="3"/>
      <c r="H15" s="8" t="s">
        <v>14</v>
      </c>
      <c r="I15" s="8"/>
      <c r="J15" s="3"/>
      <c r="K15" s="8" t="s">
        <v>28</v>
      </c>
      <c r="L15" s="8"/>
      <c r="M15" s="3"/>
      <c r="N15" s="8" t="s">
        <v>15</v>
      </c>
      <c r="O15" s="8"/>
    </row>
    <row r="16" spans="2:15" x14ac:dyDescent="0.35">
      <c r="B16" s="3" t="s">
        <v>0</v>
      </c>
      <c r="E16" s="3" t="s">
        <v>0</v>
      </c>
      <c r="H16" s="3" t="s">
        <v>0</v>
      </c>
      <c r="K16" s="3" t="s">
        <v>0</v>
      </c>
      <c r="M16" s="3"/>
      <c r="N16" s="3" t="s">
        <v>0</v>
      </c>
    </row>
    <row r="17" spans="2:16" x14ac:dyDescent="0.35">
      <c r="B17" s="2" t="s">
        <v>1</v>
      </c>
      <c r="C17" s="4" t="s">
        <v>7</v>
      </c>
      <c r="E17" s="2" t="s">
        <v>1</v>
      </c>
      <c r="F17" s="4" t="s">
        <v>7</v>
      </c>
      <c r="H17" s="2" t="s">
        <v>1</v>
      </c>
      <c r="I17" s="4" t="s">
        <v>7</v>
      </c>
      <c r="J17" s="3"/>
      <c r="K17" s="2" t="s">
        <v>1</v>
      </c>
      <c r="L17" s="4">
        <v>180</v>
      </c>
      <c r="M17" s="3"/>
      <c r="N17" s="2" t="s">
        <v>1</v>
      </c>
      <c r="O17" s="4">
        <v>6000</v>
      </c>
    </row>
    <row r="18" spans="2:16" x14ac:dyDescent="0.35">
      <c r="B18" s="2" t="s">
        <v>2</v>
      </c>
      <c r="C18" s="4">
        <v>100</v>
      </c>
      <c r="D18" s="4"/>
      <c r="E18" s="2" t="s">
        <v>2</v>
      </c>
      <c r="F18" s="4">
        <v>10000</v>
      </c>
      <c r="G18" s="4"/>
      <c r="H18" s="2" t="s">
        <v>2</v>
      </c>
      <c r="I18" s="4">
        <v>100000</v>
      </c>
      <c r="J18" s="3"/>
      <c r="K18" s="2" t="s">
        <v>2</v>
      </c>
      <c r="L18" s="4">
        <v>220</v>
      </c>
      <c r="M18" s="3"/>
      <c r="N18" s="2" t="s">
        <v>2</v>
      </c>
      <c r="O18" s="4">
        <v>10000</v>
      </c>
    </row>
    <row r="19" spans="2:16" x14ac:dyDescent="0.35">
      <c r="B19" s="2" t="s">
        <v>6</v>
      </c>
      <c r="C19" s="6">
        <v>0.05</v>
      </c>
      <c r="E19" s="2" t="s">
        <v>6</v>
      </c>
      <c r="F19" s="6">
        <v>0.1</v>
      </c>
      <c r="H19" s="2" t="s">
        <v>6</v>
      </c>
      <c r="I19" s="6">
        <v>0.1</v>
      </c>
      <c r="J19" s="3"/>
      <c r="K19" s="2" t="s">
        <v>6</v>
      </c>
      <c r="L19" s="6"/>
      <c r="M19" s="3"/>
      <c r="N19" s="2" t="s">
        <v>6</v>
      </c>
      <c r="O19" s="6" t="s">
        <v>7</v>
      </c>
    </row>
    <row r="20" spans="2:16" x14ac:dyDescent="0.35">
      <c r="B20" s="2" t="s">
        <v>3</v>
      </c>
      <c r="C20" s="5">
        <v>5</v>
      </c>
      <c r="E20" s="2" t="s">
        <v>3</v>
      </c>
      <c r="F20" s="5">
        <v>5</v>
      </c>
      <c r="H20" s="2" t="s">
        <v>3</v>
      </c>
      <c r="I20" s="5">
        <v>10</v>
      </c>
      <c r="J20" s="3"/>
      <c r="K20" s="2" t="s">
        <v>3</v>
      </c>
      <c r="L20" s="5"/>
      <c r="M20" s="3"/>
      <c r="N20" s="2" t="s">
        <v>3</v>
      </c>
      <c r="O20" s="5">
        <v>5</v>
      </c>
    </row>
    <row r="21" spans="2:16" s="13" customFormat="1" x14ac:dyDescent="0.35">
      <c r="B21" s="10" t="s">
        <v>4</v>
      </c>
      <c r="C21" s="12">
        <v>0</v>
      </c>
      <c r="E21" s="10" t="s">
        <v>4</v>
      </c>
      <c r="F21" s="12">
        <v>0</v>
      </c>
      <c r="H21" s="10" t="s">
        <v>4</v>
      </c>
      <c r="I21" s="12">
        <v>0</v>
      </c>
      <c r="J21" s="14"/>
      <c r="K21" s="10" t="s">
        <v>4</v>
      </c>
      <c r="L21" s="12"/>
      <c r="M21" s="14"/>
      <c r="N21" s="10" t="s">
        <v>4</v>
      </c>
      <c r="O21" s="12">
        <v>0</v>
      </c>
    </row>
    <row r="22" spans="2:16" x14ac:dyDescent="0.35">
      <c r="J22" s="3"/>
      <c r="M22" s="3"/>
    </row>
    <row r="23" spans="2:16" x14ac:dyDescent="0.35">
      <c r="B23" s="3" t="s">
        <v>5</v>
      </c>
      <c r="E23" s="3" t="s">
        <v>5</v>
      </c>
      <c r="H23" s="3" t="s">
        <v>5</v>
      </c>
      <c r="J23" s="3"/>
      <c r="K23" s="3" t="s">
        <v>5</v>
      </c>
      <c r="M23" s="3"/>
      <c r="N23" s="3" t="s">
        <v>5</v>
      </c>
    </row>
    <row r="24" spans="2:16" x14ac:dyDescent="0.35">
      <c r="B24" s="2" t="s">
        <v>1</v>
      </c>
      <c r="C24" s="7">
        <f>PV(C19,C20,C21,-C18)</f>
        <v>78.352616646845888</v>
      </c>
      <c r="E24" s="2" t="s">
        <v>1</v>
      </c>
      <c r="F24" s="7">
        <f>PV(F19,F20,F21,-F18)</f>
        <v>6209.2132305915493</v>
      </c>
      <c r="H24" s="2" t="s">
        <v>1</v>
      </c>
      <c r="I24" s="7">
        <f>PV(I19,I20,I21,-I18)</f>
        <v>38554.328942953151</v>
      </c>
      <c r="J24" s="3"/>
      <c r="K24" s="2" t="s">
        <v>29</v>
      </c>
      <c r="L24" s="11">
        <f>+L18-L17</f>
        <v>40</v>
      </c>
      <c r="M24" s="3"/>
      <c r="N24" s="2" t="s">
        <v>6</v>
      </c>
      <c r="O24" s="9">
        <f>RATE(O20,O21,-O17,O18)</f>
        <v>0.10756634324829126</v>
      </c>
    </row>
    <row r="25" spans="2:16" x14ac:dyDescent="0.35">
      <c r="M25" s="3"/>
    </row>
    <row r="26" spans="2:16" x14ac:dyDescent="0.35">
      <c r="M26" s="3"/>
    </row>
    <row r="27" spans="2:16" x14ac:dyDescent="0.35">
      <c r="B27" s="8" t="s">
        <v>16</v>
      </c>
      <c r="C27" s="8"/>
      <c r="D27" s="3"/>
      <c r="E27" s="8" t="s">
        <v>17</v>
      </c>
      <c r="F27" s="8"/>
      <c r="H27" s="8" t="s">
        <v>18</v>
      </c>
      <c r="I27" s="8"/>
      <c r="J27" s="3"/>
      <c r="K27" s="8" t="s">
        <v>19</v>
      </c>
      <c r="L27" s="8"/>
      <c r="M27" s="3"/>
      <c r="N27" s="8" t="s">
        <v>20</v>
      </c>
      <c r="O27" s="8"/>
      <c r="P27" s="3"/>
    </row>
    <row r="28" spans="2:16" x14ac:dyDescent="0.35">
      <c r="B28" s="3" t="s">
        <v>0</v>
      </c>
      <c r="E28" s="3" t="s">
        <v>0</v>
      </c>
      <c r="H28" s="3" t="s">
        <v>0</v>
      </c>
      <c r="K28" s="3" t="s">
        <v>0</v>
      </c>
      <c r="N28" s="3" t="s">
        <v>0</v>
      </c>
      <c r="P28" s="3"/>
    </row>
    <row r="29" spans="2:16" x14ac:dyDescent="0.35">
      <c r="B29" s="2" t="s">
        <v>1</v>
      </c>
      <c r="C29" s="4">
        <v>400000</v>
      </c>
      <c r="E29" s="2" t="s">
        <v>1</v>
      </c>
      <c r="F29" s="4">
        <v>65</v>
      </c>
      <c r="H29" s="2" t="s">
        <v>1</v>
      </c>
      <c r="I29" s="4">
        <v>30</v>
      </c>
      <c r="K29" s="2" t="s">
        <v>1</v>
      </c>
      <c r="L29" s="4">
        <v>1</v>
      </c>
      <c r="N29" s="2" t="s">
        <v>1</v>
      </c>
      <c r="O29" s="4">
        <v>0</v>
      </c>
      <c r="P29" s="3"/>
    </row>
    <row r="30" spans="2:16" x14ac:dyDescent="0.35">
      <c r="B30" s="2" t="s">
        <v>2</v>
      </c>
      <c r="C30" s="4">
        <v>500000</v>
      </c>
      <c r="D30" s="4"/>
      <c r="E30" s="2" t="s">
        <v>2</v>
      </c>
      <c r="F30" s="4">
        <v>70</v>
      </c>
      <c r="G30" s="4"/>
      <c r="H30" s="2" t="s">
        <v>2</v>
      </c>
      <c r="I30" s="4">
        <v>60</v>
      </c>
      <c r="J30" s="4"/>
      <c r="K30" s="2" t="s">
        <v>2</v>
      </c>
      <c r="L30" s="4">
        <v>2</v>
      </c>
      <c r="M30" s="4"/>
      <c r="N30" s="2" t="s">
        <v>2</v>
      </c>
      <c r="O30" s="4" t="s">
        <v>7</v>
      </c>
      <c r="P30" s="3"/>
    </row>
    <row r="31" spans="2:16" x14ac:dyDescent="0.35">
      <c r="B31" s="2" t="s">
        <v>6</v>
      </c>
      <c r="C31" s="6" t="s">
        <v>7</v>
      </c>
      <c r="E31" s="2" t="s">
        <v>6</v>
      </c>
      <c r="F31" s="6" t="s">
        <v>7</v>
      </c>
      <c r="H31" s="2" t="s">
        <v>6</v>
      </c>
      <c r="I31" s="6">
        <v>7.0000000000000007E-2</v>
      </c>
      <c r="K31" s="2" t="s">
        <v>6</v>
      </c>
      <c r="L31" s="6">
        <v>0.1</v>
      </c>
      <c r="N31" s="2" t="s">
        <v>6</v>
      </c>
      <c r="O31" s="6">
        <v>0.1</v>
      </c>
      <c r="P31" s="3"/>
    </row>
    <row r="32" spans="2:16" x14ac:dyDescent="0.35">
      <c r="B32" s="2" t="s">
        <v>3</v>
      </c>
      <c r="C32" s="5">
        <v>5</v>
      </c>
      <c r="E32" s="2" t="s">
        <v>3</v>
      </c>
      <c r="F32" s="5">
        <v>1</v>
      </c>
      <c r="H32" s="2" t="s">
        <v>3</v>
      </c>
      <c r="I32" s="5" t="s">
        <v>7</v>
      </c>
      <c r="K32" s="2" t="s">
        <v>3</v>
      </c>
      <c r="L32" s="5" t="s">
        <v>7</v>
      </c>
      <c r="N32" s="2" t="s">
        <v>3</v>
      </c>
      <c r="O32" s="5">
        <v>3</v>
      </c>
      <c r="P32" s="3"/>
    </row>
    <row r="33" spans="2:16" s="13" customFormat="1" x14ac:dyDescent="0.35">
      <c r="B33" s="10" t="s">
        <v>4</v>
      </c>
      <c r="C33" s="12">
        <v>0</v>
      </c>
      <c r="E33" s="10" t="s">
        <v>4</v>
      </c>
      <c r="F33" s="12">
        <v>0</v>
      </c>
      <c r="H33" s="10" t="s">
        <v>4</v>
      </c>
      <c r="I33" s="12">
        <v>0</v>
      </c>
      <c r="K33" s="10" t="s">
        <v>4</v>
      </c>
      <c r="L33" s="12">
        <v>0</v>
      </c>
      <c r="N33" s="10" t="s">
        <v>4</v>
      </c>
      <c r="O33" s="12">
        <v>100</v>
      </c>
      <c r="P33" s="14"/>
    </row>
    <row r="34" spans="2:16" x14ac:dyDescent="0.35">
      <c r="P34" s="3"/>
    </row>
    <row r="35" spans="2:16" x14ac:dyDescent="0.35">
      <c r="B35" s="3" t="s">
        <v>5</v>
      </c>
      <c r="E35" s="3" t="s">
        <v>5</v>
      </c>
      <c r="H35" s="3" t="s">
        <v>5</v>
      </c>
      <c r="K35" s="3" t="s">
        <v>5</v>
      </c>
      <c r="N35" s="3" t="s">
        <v>5</v>
      </c>
      <c r="P35" s="3"/>
    </row>
    <row r="36" spans="2:16" x14ac:dyDescent="0.35">
      <c r="B36" s="2" t="s">
        <v>6</v>
      </c>
      <c r="C36" s="9">
        <f>RATE(C32,C33,-C29,C30)</f>
        <v>4.5639552591273273E-2</v>
      </c>
      <c r="E36" s="2" t="s">
        <v>6</v>
      </c>
      <c r="F36" s="9">
        <f>RATE(F32,F33,-F29,F30)</f>
        <v>7.6923076923076747E-2</v>
      </c>
      <c r="H36" s="2" t="s">
        <v>3</v>
      </c>
      <c r="I36" s="10">
        <f>NPER(I31,I33,-I29,I30)</f>
        <v>10.244768351058712</v>
      </c>
      <c r="K36" s="2" t="s">
        <v>3</v>
      </c>
      <c r="L36" s="10">
        <f>NPER(L31,L33,-L29,L30)</f>
        <v>7.2725408973417132</v>
      </c>
      <c r="N36" s="2" t="s">
        <v>36</v>
      </c>
      <c r="O36" s="7">
        <f>FV(O31,O32,-O33,-O29)</f>
        <v>331.0000000000004</v>
      </c>
      <c r="P36" s="3"/>
    </row>
    <row r="37" spans="2:16" x14ac:dyDescent="0.35">
      <c r="M37" s="3"/>
    </row>
    <row r="38" spans="2:16" x14ac:dyDescent="0.35">
      <c r="M38" s="3"/>
    </row>
    <row r="39" spans="2:16" x14ac:dyDescent="0.35">
      <c r="B39" s="8" t="s">
        <v>21</v>
      </c>
      <c r="C39" s="8"/>
      <c r="D39" s="3"/>
      <c r="E39" s="8" t="s">
        <v>22</v>
      </c>
      <c r="F39" s="8"/>
      <c r="H39" s="8" t="s">
        <v>32</v>
      </c>
      <c r="I39" s="8"/>
      <c r="J39" s="3"/>
      <c r="K39" s="8" t="s">
        <v>31</v>
      </c>
      <c r="L39" s="8"/>
      <c r="M39" s="3"/>
      <c r="N39" s="8" t="s">
        <v>33</v>
      </c>
      <c r="O39" s="8"/>
      <c r="P39" s="3"/>
    </row>
    <row r="40" spans="2:16" x14ac:dyDescent="0.35">
      <c r="B40" s="3" t="s">
        <v>0</v>
      </c>
      <c r="E40" s="3" t="s">
        <v>0</v>
      </c>
      <c r="H40" s="3" t="s">
        <v>0</v>
      </c>
      <c r="K40" s="3" t="s">
        <v>0</v>
      </c>
      <c r="N40" s="3" t="s">
        <v>0</v>
      </c>
      <c r="P40" s="3"/>
    </row>
    <row r="41" spans="2:16" x14ac:dyDescent="0.35">
      <c r="B41" s="2" t="s">
        <v>1</v>
      </c>
      <c r="C41" s="4">
        <v>0</v>
      </c>
      <c r="E41" s="2" t="s">
        <v>1</v>
      </c>
      <c r="F41" s="4">
        <v>0</v>
      </c>
      <c r="H41" s="2" t="s">
        <v>1</v>
      </c>
      <c r="I41" s="4">
        <v>0</v>
      </c>
      <c r="K41" s="2" t="s">
        <v>1</v>
      </c>
      <c r="L41" s="4">
        <v>0</v>
      </c>
      <c r="N41" s="2" t="s">
        <v>1</v>
      </c>
      <c r="O41" s="4">
        <v>0</v>
      </c>
      <c r="P41" s="3"/>
    </row>
    <row r="42" spans="2:16" x14ac:dyDescent="0.35">
      <c r="B42" s="2" t="s">
        <v>2</v>
      </c>
      <c r="C42" s="4" t="s">
        <v>7</v>
      </c>
      <c r="D42" s="4"/>
      <c r="E42" s="2" t="s">
        <v>2</v>
      </c>
      <c r="F42" s="4">
        <v>120000</v>
      </c>
      <c r="G42" s="4"/>
      <c r="H42" s="2" t="s">
        <v>2</v>
      </c>
      <c r="I42" s="4">
        <v>1000000</v>
      </c>
      <c r="J42" s="4"/>
      <c r="K42" s="2" t="s">
        <v>2</v>
      </c>
      <c r="L42" s="4">
        <v>1000000</v>
      </c>
      <c r="N42" s="2" t="s">
        <v>2</v>
      </c>
      <c r="O42" s="4">
        <v>1000000</v>
      </c>
      <c r="P42" s="3"/>
    </row>
    <row r="43" spans="2:16" x14ac:dyDescent="0.35">
      <c r="B43" s="2" t="s">
        <v>6</v>
      </c>
      <c r="C43" s="6">
        <v>0.08</v>
      </c>
      <c r="E43" s="2" t="s">
        <v>6</v>
      </c>
      <c r="F43" s="6">
        <v>0.05</v>
      </c>
      <c r="H43" s="2" t="s">
        <v>6</v>
      </c>
      <c r="I43" s="6">
        <v>0.08</v>
      </c>
      <c r="K43" s="2" t="s">
        <v>6</v>
      </c>
      <c r="L43" s="6">
        <v>0.08</v>
      </c>
      <c r="N43" s="2" t="s">
        <v>6</v>
      </c>
      <c r="O43" s="6">
        <v>0.08</v>
      </c>
      <c r="P43" s="3"/>
    </row>
    <row r="44" spans="2:16" x14ac:dyDescent="0.35">
      <c r="B44" s="2" t="s">
        <v>3</v>
      </c>
      <c r="C44" s="5">
        <v>45</v>
      </c>
      <c r="E44" s="2" t="s">
        <v>3</v>
      </c>
      <c r="F44" s="5">
        <v>18</v>
      </c>
      <c r="H44" s="2" t="s">
        <v>3</v>
      </c>
      <c r="I44" s="5">
        <v>20</v>
      </c>
      <c r="K44" s="2" t="s">
        <v>3</v>
      </c>
      <c r="L44" s="5">
        <v>35</v>
      </c>
      <c r="N44" s="2" t="s">
        <v>3</v>
      </c>
      <c r="O44" s="5">
        <v>45</v>
      </c>
      <c r="P44" s="3"/>
    </row>
    <row r="45" spans="2:16" s="13" customFormat="1" x14ac:dyDescent="0.35">
      <c r="B45" s="10" t="s">
        <v>4</v>
      </c>
      <c r="C45" s="12">
        <v>1825</v>
      </c>
      <c r="E45" s="10" t="s">
        <v>4</v>
      </c>
      <c r="F45" s="12">
        <v>0</v>
      </c>
      <c r="H45" s="10" t="s">
        <v>4</v>
      </c>
      <c r="I45" s="12">
        <v>0</v>
      </c>
      <c r="K45" s="10" t="s">
        <v>4</v>
      </c>
      <c r="L45" s="12">
        <v>0</v>
      </c>
      <c r="N45" s="10" t="s">
        <v>4</v>
      </c>
      <c r="O45" s="12">
        <v>0</v>
      </c>
      <c r="P45" s="14"/>
    </row>
    <row r="46" spans="2:16" x14ac:dyDescent="0.35">
      <c r="P46" s="3"/>
    </row>
    <row r="47" spans="2:16" x14ac:dyDescent="0.35">
      <c r="B47" s="3" t="s">
        <v>5</v>
      </c>
      <c r="E47" s="3" t="s">
        <v>5</v>
      </c>
      <c r="H47" s="3" t="s">
        <v>5</v>
      </c>
      <c r="K47" s="3" t="s">
        <v>5</v>
      </c>
      <c r="N47" s="3" t="s">
        <v>5</v>
      </c>
      <c r="P47" s="3"/>
    </row>
    <row r="48" spans="2:16" x14ac:dyDescent="0.35">
      <c r="B48" s="2" t="s">
        <v>36</v>
      </c>
      <c r="C48" s="7">
        <f>FV(C43,C44,-C45,-C41)</f>
        <v>705372.75171606452</v>
      </c>
      <c r="E48" s="2" t="s">
        <v>4</v>
      </c>
      <c r="F48" s="7">
        <f>PMT(F43,F44,F41,-F42)</f>
        <v>4265.5466783683223</v>
      </c>
      <c r="H48" s="2" t="s">
        <v>4</v>
      </c>
      <c r="I48" s="7">
        <f>PMT(I43,I44,I41,-I42)</f>
        <v>21852.20882315062</v>
      </c>
      <c r="K48" s="2" t="s">
        <v>4</v>
      </c>
      <c r="L48" s="7">
        <f>PMT(L43,L44,L41,-L42)</f>
        <v>5803.2645606798123</v>
      </c>
      <c r="N48" s="2" t="s">
        <v>4</v>
      </c>
      <c r="O48" s="7">
        <f>PMT(O43,O44,O41,-O42)</f>
        <v>2587.2845180935319</v>
      </c>
      <c r="P48" s="3"/>
    </row>
    <row r="49" spans="2:15" x14ac:dyDescent="0.35">
      <c r="M49" s="3"/>
    </row>
    <row r="50" spans="2:15" x14ac:dyDescent="0.35">
      <c r="M50" s="3"/>
    </row>
    <row r="51" spans="2:15" x14ac:dyDescent="0.35">
      <c r="B51" s="8" t="s">
        <v>34</v>
      </c>
      <c r="C51" s="8"/>
      <c r="D51" s="3"/>
      <c r="E51" s="8" t="s">
        <v>23</v>
      </c>
      <c r="F51" s="8"/>
      <c r="H51" s="8" t="s">
        <v>24</v>
      </c>
      <c r="I51" s="8"/>
      <c r="K51" s="8" t="s">
        <v>25</v>
      </c>
      <c r="L51" s="8"/>
      <c r="M51" s="3"/>
      <c r="N51" s="8" t="s">
        <v>26</v>
      </c>
      <c r="O51" s="8"/>
    </row>
    <row r="52" spans="2:15" x14ac:dyDescent="0.35">
      <c r="B52" s="3" t="s">
        <v>0</v>
      </c>
      <c r="E52" s="3" t="s">
        <v>0</v>
      </c>
      <c r="H52" s="3" t="s">
        <v>0</v>
      </c>
      <c r="K52" s="3" t="s">
        <v>0</v>
      </c>
      <c r="M52" s="3"/>
      <c r="N52" s="3" t="s">
        <v>0</v>
      </c>
    </row>
    <row r="53" spans="2:15" x14ac:dyDescent="0.35">
      <c r="B53" s="2" t="s">
        <v>1</v>
      </c>
      <c r="C53" s="4">
        <v>0</v>
      </c>
      <c r="E53" s="2" t="s">
        <v>1</v>
      </c>
      <c r="F53" s="4">
        <v>0</v>
      </c>
      <c r="H53" s="2" t="s">
        <v>1</v>
      </c>
      <c r="I53" s="4" t="s">
        <v>7</v>
      </c>
      <c r="K53" s="2" t="s">
        <v>1</v>
      </c>
      <c r="L53" s="4" t="s">
        <v>7</v>
      </c>
      <c r="N53" s="2" t="s">
        <v>1</v>
      </c>
      <c r="O53" s="4">
        <v>750000</v>
      </c>
    </row>
    <row r="54" spans="2:15" x14ac:dyDescent="0.35">
      <c r="B54" s="2" t="s">
        <v>2</v>
      </c>
      <c r="C54" s="4">
        <v>1000000</v>
      </c>
      <c r="E54" s="2" t="s">
        <v>2</v>
      </c>
      <c r="F54" s="4">
        <v>500000</v>
      </c>
      <c r="H54" s="2" t="s">
        <v>2</v>
      </c>
      <c r="I54" s="4">
        <v>0</v>
      </c>
      <c r="K54" s="2" t="s">
        <v>2</v>
      </c>
      <c r="L54" s="4">
        <v>0</v>
      </c>
      <c r="N54" s="2" t="s">
        <v>2</v>
      </c>
      <c r="O54" s="4">
        <v>0</v>
      </c>
    </row>
    <row r="55" spans="2:15" x14ac:dyDescent="0.35">
      <c r="B55" s="2" t="s">
        <v>6</v>
      </c>
      <c r="C55" s="6">
        <v>0.08</v>
      </c>
      <c r="E55" s="2" t="s">
        <v>6</v>
      </c>
      <c r="F55" s="6" t="s">
        <v>7</v>
      </c>
      <c r="H55" s="2" t="s">
        <v>6</v>
      </c>
      <c r="I55" s="6">
        <v>3.5000000000000003E-2</v>
      </c>
      <c r="K55" s="2" t="s">
        <v>6</v>
      </c>
      <c r="L55" s="6">
        <v>0.05</v>
      </c>
      <c r="N55" s="2" t="s">
        <v>6</v>
      </c>
      <c r="O55" s="6"/>
    </row>
    <row r="56" spans="2:15" x14ac:dyDescent="0.35">
      <c r="B56" s="2" t="s">
        <v>3</v>
      </c>
      <c r="C56" s="5">
        <v>65</v>
      </c>
      <c r="E56" s="2" t="s">
        <v>3</v>
      </c>
      <c r="F56" s="5">
        <v>20</v>
      </c>
      <c r="H56" s="2" t="s">
        <v>3</v>
      </c>
      <c r="I56" s="5">
        <v>30</v>
      </c>
      <c r="K56" s="2" t="s">
        <v>3</v>
      </c>
      <c r="L56" s="5">
        <v>25</v>
      </c>
      <c r="N56" s="2" t="s">
        <v>3</v>
      </c>
      <c r="O56" s="5">
        <v>30</v>
      </c>
    </row>
    <row r="57" spans="2:15" s="13" customFormat="1" x14ac:dyDescent="0.35">
      <c r="B57" s="10" t="s">
        <v>4</v>
      </c>
      <c r="C57" s="12">
        <v>0</v>
      </c>
      <c r="E57" s="10" t="s">
        <v>4</v>
      </c>
      <c r="F57" s="12">
        <v>2500</v>
      </c>
      <c r="H57" s="10" t="s">
        <v>4</v>
      </c>
      <c r="I57" s="12">
        <v>24000</v>
      </c>
      <c r="K57" s="10" t="s">
        <v>4</v>
      </c>
      <c r="L57" s="12">
        <v>80000</v>
      </c>
      <c r="N57" s="10" t="s">
        <v>4</v>
      </c>
      <c r="O57" s="12">
        <v>65000</v>
      </c>
    </row>
    <row r="59" spans="2:15" x14ac:dyDescent="0.35">
      <c r="B59" s="3" t="s">
        <v>5</v>
      </c>
      <c r="E59" s="3" t="s">
        <v>5</v>
      </c>
      <c r="H59" s="3" t="s">
        <v>5</v>
      </c>
      <c r="K59" s="3" t="s">
        <v>5</v>
      </c>
      <c r="N59" s="3" t="s">
        <v>5</v>
      </c>
    </row>
    <row r="60" spans="2:15" x14ac:dyDescent="0.35">
      <c r="B60" s="2" t="s">
        <v>4</v>
      </c>
      <c r="C60" s="7">
        <f>PMT(C55,C56,C53,-C54)</f>
        <v>541.34580478625378</v>
      </c>
      <c r="E60" s="2" t="s">
        <v>6</v>
      </c>
      <c r="F60" s="9">
        <f>RATE(F56,-F57,-F53,F54)</f>
        <v>0.20568236619517571</v>
      </c>
      <c r="H60" s="2" t="s">
        <v>1</v>
      </c>
      <c r="I60" s="7">
        <f>PV(I55,I56,-I57,-I54)</f>
        <v>441409.08987270697</v>
      </c>
      <c r="K60" s="2" t="s">
        <v>1</v>
      </c>
      <c r="L60" s="7">
        <f>PV(L55,L56,-L57,-L54)</f>
        <v>1127515.5652835807</v>
      </c>
      <c r="N60" s="2" t="s">
        <v>6</v>
      </c>
      <c r="O60" s="9">
        <f>RATE(O56,O57,-O53,O54)</f>
        <v>7.741093595163083E-2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Homework Part A 1.1-1.22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2020-07-10T18:06:40Z</dcterms:created>
  <dcterms:modified xsi:type="dcterms:W3CDTF">2022-09-12T12:08:32Z</dcterms:modified>
</cp:coreProperties>
</file>