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PROBLEMS\Spreadsheets and Templates\Spreadsheets Answers\"/>
    </mc:Choice>
  </mc:AlternateContent>
  <xr:revisionPtr revIDLastSave="0" documentId="13_ncr:1_{DB1353BB-346D-416B-813B-DE2185166BE0}" xr6:coauthVersionLast="47" xr6:coauthVersionMax="47" xr10:uidLastSave="{00000000-0000-0000-0000-000000000000}"/>
  <bookViews>
    <workbookView xWindow="-110" yWindow="-110" windowWidth="19420" windowHeight="10420" activeTab="1" xr2:uid="{3479243B-C25E-4543-87CE-6FFBD3EDF380}"/>
  </bookViews>
  <sheets>
    <sheet name="WORKSHEET" sheetId="2" r:id="rId1"/>
    <sheet name="ANSWER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2" l="1"/>
  <c r="D83" i="2"/>
  <c r="E82" i="2"/>
  <c r="D82" i="2"/>
  <c r="E81" i="2"/>
  <c r="D81" i="2"/>
  <c r="E80" i="2"/>
  <c r="D80" i="2"/>
  <c r="E79" i="2"/>
  <c r="E84" i="2" s="1"/>
  <c r="D79" i="2"/>
  <c r="D84" i="2" s="1"/>
  <c r="E47" i="2"/>
  <c r="D47" i="2"/>
  <c r="J28" i="2"/>
  <c r="J32" i="2" s="1"/>
  <c r="J3" i="2"/>
  <c r="I3" i="2"/>
  <c r="E84" i="1"/>
  <c r="D84" i="1"/>
  <c r="E83" i="1"/>
  <c r="D83" i="1"/>
  <c r="E82" i="1"/>
  <c r="D82" i="1"/>
  <c r="D81" i="1"/>
  <c r="E80" i="1"/>
  <c r="D80" i="1"/>
  <c r="E79" i="1"/>
  <c r="D79" i="1"/>
  <c r="J28" i="1"/>
  <c r="J32" i="1" s="1"/>
  <c r="E70" i="1"/>
  <c r="D70" i="1"/>
  <c r="E69" i="1"/>
  <c r="D69" i="1"/>
  <c r="E65" i="1"/>
  <c r="E66" i="1" s="1"/>
  <c r="E62" i="1"/>
  <c r="D62" i="1"/>
  <c r="E61" i="1"/>
  <c r="D61" i="1"/>
  <c r="E60" i="1"/>
  <c r="D60" i="1"/>
  <c r="E55" i="1"/>
  <c r="E56" i="1" s="1"/>
  <c r="E54" i="1"/>
  <c r="D54" i="1"/>
  <c r="E53" i="1"/>
  <c r="D53" i="1"/>
  <c r="E52" i="1"/>
  <c r="D52" i="1"/>
  <c r="E49" i="1"/>
  <c r="J3" i="1"/>
  <c r="D47" i="1"/>
  <c r="J34" i="2" l="1"/>
  <c r="Q34" i="2" s="1"/>
  <c r="E81" i="1"/>
  <c r="I3" i="1"/>
  <c r="J34" i="1"/>
  <c r="Q34" i="1" s="1"/>
  <c r="E47" i="1"/>
  <c r="J36" i="2" l="1"/>
  <c r="J36" i="1"/>
  <c r="E71" i="1" s="1"/>
  <c r="E72" i="1" l="1"/>
</calcChain>
</file>

<file path=xl/sharedStrings.xml><?xml version="1.0" encoding="utf-8"?>
<sst xmlns="http://schemas.openxmlformats.org/spreadsheetml/2006/main" count="256" uniqueCount="121">
  <si>
    <t>Balance Sheet (000's)</t>
  </si>
  <si>
    <t>Income Statement (000's)</t>
  </si>
  <si>
    <t>Current Assets</t>
  </si>
  <si>
    <t>Revenues by Geography</t>
  </si>
  <si>
    <t xml:space="preserve"> Cash</t>
  </si>
  <si>
    <t>Net Income</t>
  </si>
  <si>
    <t xml:space="preserve">  U.S.</t>
  </si>
  <si>
    <t xml:space="preserve"> Accounts Receivable</t>
  </si>
  <si>
    <t xml:space="preserve">  Europe</t>
  </si>
  <si>
    <t xml:space="preserve"> Inventories</t>
  </si>
  <si>
    <t xml:space="preserve">  Asia</t>
  </si>
  <si>
    <t xml:space="preserve"> Prepaid Expenses</t>
  </si>
  <si>
    <t>Total Revenue</t>
  </si>
  <si>
    <t>Total Current Assets</t>
  </si>
  <si>
    <t>Cost of Revenues by Geography</t>
  </si>
  <si>
    <t>Property and Equipment</t>
  </si>
  <si>
    <t xml:space="preserve"> Land</t>
  </si>
  <si>
    <t xml:space="preserve"> Building</t>
  </si>
  <si>
    <t xml:space="preserve"> Furniture &amp; Equipment</t>
  </si>
  <si>
    <t>Total Cost of Revenue</t>
  </si>
  <si>
    <t>Total Gross P&amp;E</t>
  </si>
  <si>
    <t>Less Accumulated Depreciaition</t>
  </si>
  <si>
    <t>Gross Profit</t>
  </si>
  <si>
    <t>Net P&amp;E</t>
  </si>
  <si>
    <t>Operating Expenses</t>
  </si>
  <si>
    <t>Long-Term Investments</t>
  </si>
  <si>
    <t xml:space="preserve"> Administrative &amp; General</t>
  </si>
  <si>
    <t xml:space="preserve"> Marketing Expenses</t>
  </si>
  <si>
    <t>Total Assets</t>
  </si>
  <si>
    <t xml:space="preserve"> Other Operating Expenses</t>
  </si>
  <si>
    <t>Total Operating Expenses</t>
  </si>
  <si>
    <t>Liabilities and Owners Equity</t>
  </si>
  <si>
    <t>EBITDA</t>
  </si>
  <si>
    <t>Current Liabilities</t>
  </si>
  <si>
    <t xml:space="preserve"> Accounts Payable</t>
  </si>
  <si>
    <t>Depreciation</t>
  </si>
  <si>
    <t xml:space="preserve"> Accrued Income Taxes</t>
  </si>
  <si>
    <t xml:space="preserve"> Accrued Expenses</t>
  </si>
  <si>
    <t>EBIT</t>
  </si>
  <si>
    <t xml:space="preserve"> Current Portion of Long Term Debt</t>
  </si>
  <si>
    <t>Asset UP</t>
  </si>
  <si>
    <t>CF Negative</t>
  </si>
  <si>
    <t>Total Current Liabilities</t>
  </si>
  <si>
    <t>Interest Expense</t>
  </si>
  <si>
    <t>Asset Down</t>
  </si>
  <si>
    <t>CF Positive</t>
  </si>
  <si>
    <t>Liability UP</t>
  </si>
  <si>
    <t>Long-Term Debt:</t>
  </si>
  <si>
    <t>EBT</t>
  </si>
  <si>
    <t>Liability Down</t>
  </si>
  <si>
    <t>Equity UP</t>
  </si>
  <si>
    <t>Deferred Income Taxes</t>
  </si>
  <si>
    <t>Taxes</t>
  </si>
  <si>
    <t>cash taxes</t>
  </si>
  <si>
    <t>Equity Down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</si>
  <si>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</si>
  <si>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</si>
  <si>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</si>
  <si>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</si>
  <si>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</si>
  <si>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</si>
  <si>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</si>
  <si>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Ratio Analysis</t>
  </si>
  <si>
    <t>DESCRIPTION</t>
  </si>
  <si>
    <t>Trend Analysis Ratios</t>
  </si>
  <si>
    <t>Revenue Growth</t>
  </si>
  <si>
    <t>Last Year's Rev / This yrs Rev - 1</t>
  </si>
  <si>
    <t>Liquidity Ratios</t>
  </si>
  <si>
    <t xml:space="preserve"> Current Ratio </t>
  </si>
  <si>
    <t>CA / CL</t>
  </si>
  <si>
    <t xml:space="preserve"> Quick ratio</t>
  </si>
  <si>
    <t xml:space="preserve"> Cash + A/R / CL</t>
  </si>
  <si>
    <t xml:space="preserve"> Cash ratio</t>
  </si>
  <si>
    <t>Cash / CL</t>
  </si>
  <si>
    <t xml:space="preserve"> Accounts Receivable Turnover (ART)</t>
  </si>
  <si>
    <t>Revenue / Average(A/R)</t>
  </si>
  <si>
    <t xml:space="preserve"> Accounts Receivable Days</t>
  </si>
  <si>
    <t>365 / ART</t>
  </si>
  <si>
    <t>Solvency Ratios</t>
  </si>
  <si>
    <t xml:space="preserve"> Total Debt / Total Capitalization</t>
  </si>
  <si>
    <t>(STD + LTD) / (STD + LTD + NW)</t>
  </si>
  <si>
    <t xml:space="preserve"> EBITDA / Interest (Coverage Ratio)</t>
  </si>
  <si>
    <t>EBITDA / INTEREST</t>
  </si>
  <si>
    <t xml:space="preserve"> Total Debt / EBITDA (Leverage Ratio)</t>
  </si>
  <si>
    <t xml:space="preserve"> TOTAL DEBT / EBITDA</t>
  </si>
  <si>
    <t>Activity Ratios / Operating Ratios</t>
  </si>
  <si>
    <t xml:space="preserve"> Inventory Ratio (IR)</t>
  </si>
  <si>
    <t>COST OF REV / AVG (INVENTORY)</t>
  </si>
  <si>
    <t xml:space="preserve"> Inventory Ratio - Days</t>
  </si>
  <si>
    <t>365 / IR</t>
  </si>
  <si>
    <t>Profitability Ratios</t>
  </si>
  <si>
    <t>Gross Margin</t>
  </si>
  <si>
    <t>Gross Profit / Revenue</t>
  </si>
  <si>
    <t>EBITDA Margin</t>
  </si>
  <si>
    <t>EBITDA / Revenue</t>
  </si>
  <si>
    <t>Return on Assets (ROA)</t>
  </si>
  <si>
    <t>NI / Average (Total Assets)</t>
  </si>
  <si>
    <t>Return on Equity (ROE)</t>
  </si>
  <si>
    <t>NI / Average (NW)</t>
  </si>
  <si>
    <t>1. How well the company is doing vesrsus last year or in the five years - TREND ANALYSIS</t>
  </si>
  <si>
    <t>2. How well the company is doing versus the competitors, versus the market, versus the standard - COMPARATIVE ANALYSIS</t>
  </si>
  <si>
    <t xml:space="preserve">3. How wel the company is doing versus expectation - EXPECTATION </t>
  </si>
  <si>
    <t>CELERITY TECHNOLOGY</t>
  </si>
  <si>
    <t>Other Ratios</t>
  </si>
  <si>
    <t>Altma's Z-score</t>
  </si>
  <si>
    <t>Z Formula</t>
  </si>
  <si>
    <t>Z = 1.2x(WC/TA) + 1.4x(RE/TA)+3.3x(EBIT/TA)+0.6x(MVE/Liabilities) + 0.99x(Sales/TA)</t>
  </si>
  <si>
    <t>Z-Score</t>
  </si>
  <si>
    <t>Bankruptcy</t>
  </si>
  <si>
    <t>1.8x or less</t>
  </si>
  <si>
    <t>Likely</t>
  </si>
  <si>
    <t>Between 1.8 - 3.0</t>
  </si>
  <si>
    <t>Uncertain</t>
  </si>
  <si>
    <t>3.0 or above</t>
  </si>
  <si>
    <t>Not likely</t>
  </si>
  <si>
    <t>WORKING CAPITAL / TOTAL ASSETS</t>
  </si>
  <si>
    <t>RETAINED EARNINGS / TOTAL ASSETS</t>
  </si>
  <si>
    <t>EBIT/ TOTAL ASSETS</t>
  </si>
  <si>
    <t>SALES / TOTAL ASSETS</t>
  </si>
  <si>
    <t>FACTOR</t>
  </si>
  <si>
    <t>MARKET OR BOOK VALUE OF EQUITY /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</si>
</sst>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\x"/>
    <numFmt numFmtId="167" formatCode="_(* #,##0_);_(* \(#,##0\);_(* &quot;-&quot;??_);_(@_)"/>
    <numFmt numFmtId="169" formatCode="0.00\X"/>
    <numFmt numFmtId="174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u val="singleAccounting"/>
      <sz val="10"/>
      <name val="Arial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1" fontId="0" fillId="0" borderId="0" xfId="1" applyNumberFormat="1" applyFont="1" applyBorder="1"/>
    <xf numFmtId="41" fontId="0" fillId="0" borderId="0" xfId="0" applyNumberFormat="1"/>
    <xf numFmtId="0" fontId="4" fillId="0" borderId="0" xfId="0" applyFont="1"/>
    <xf numFmtId="0" fontId="7" fillId="0" borderId="0" xfId="0" applyFont="1"/>
    <xf numFmtId="41" fontId="5" fillId="4" borderId="0" xfId="1" applyNumberFormat="1" applyFont="1" applyFill="1" applyBorder="1"/>
    <xf numFmtId="0" fontId="0" fillId="4" borderId="9" xfId="0" applyFill="1" applyBorder="1"/>
    <xf numFmtId="41" fontId="6" fillId="4" borderId="0" xfId="1" applyNumberFormat="1" applyFont="1" applyFill="1" applyBorder="1"/>
    <xf numFmtId="41" fontId="6" fillId="4" borderId="4" xfId="1" applyNumberFormat="1" applyFont="1" applyFill="1" applyBorder="1"/>
    <xf numFmtId="41" fontId="6" fillId="4" borderId="5" xfId="1" applyNumberFormat="1" applyFont="1" applyFill="1" applyBorder="1"/>
    <xf numFmtId="41" fontId="5" fillId="4" borderId="10" xfId="1" applyNumberFormat="1" applyFont="1" applyFill="1" applyBorder="1"/>
    <xf numFmtId="41" fontId="6" fillId="4" borderId="10" xfId="1" applyNumberFormat="1" applyFont="1" applyFill="1" applyBorder="1"/>
    <xf numFmtId="0" fontId="8" fillId="4" borderId="9" xfId="0" applyFont="1" applyFill="1" applyBorder="1"/>
    <xf numFmtId="41" fontId="8" fillId="4" borderId="0" xfId="1" applyNumberFormat="1" applyFont="1" applyFill="1" applyBorder="1"/>
    <xf numFmtId="41" fontId="8" fillId="4" borderId="10" xfId="1" applyNumberFormat="1" applyFont="1" applyFill="1" applyBorder="1"/>
    <xf numFmtId="41" fontId="5" fillId="4" borderId="4" xfId="1" applyNumberFormat="1" applyFont="1" applyFill="1" applyBorder="1"/>
    <xf numFmtId="41" fontId="5" fillId="4" borderId="5" xfId="1" applyNumberFormat="1" applyFont="1" applyFill="1" applyBorder="1"/>
    <xf numFmtId="0" fontId="4" fillId="4" borderId="9" xfId="0" applyFont="1" applyFill="1" applyBorder="1"/>
    <xf numFmtId="0" fontId="0" fillId="4" borderId="10" xfId="0" applyFill="1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shrinkToFit="1"/>
    </xf>
    <xf numFmtId="0" fontId="11" fillId="0" borderId="0" xfId="0" applyFont="1"/>
    <xf numFmtId="43" fontId="7" fillId="0" borderId="0" xfId="0" applyNumberFormat="1" applyFont="1"/>
    <xf numFmtId="41" fontId="8" fillId="4" borderId="4" xfId="1" applyNumberFormat="1" applyFont="1" applyFill="1" applyBorder="1"/>
    <xf numFmtId="41" fontId="8" fillId="4" borderId="5" xfId="1" applyNumberFormat="1" applyFont="1" applyFill="1" applyBorder="1"/>
    <xf numFmtId="0" fontId="7" fillId="0" borderId="0" xfId="0" quotePrefix="1" applyFont="1"/>
    <xf numFmtId="0" fontId="12" fillId="0" borderId="0" xfId="0" applyFont="1"/>
    <xf numFmtId="41" fontId="5" fillId="4" borderId="11" xfId="1" applyNumberFormat="1" applyFont="1" applyFill="1" applyBorder="1"/>
    <xf numFmtId="41" fontId="5" fillId="4" borderId="12" xfId="1" applyNumberFormat="1" applyFont="1" applyFill="1" applyBorder="1"/>
    <xf numFmtId="0" fontId="7" fillId="4" borderId="9" xfId="0" applyFont="1" applyFill="1" applyBorder="1"/>
    <xf numFmtId="9" fontId="5" fillId="4" borderId="0" xfId="2" applyFont="1" applyFill="1" applyBorder="1"/>
    <xf numFmtId="0" fontId="0" fillId="4" borderId="6" xfId="0" applyFill="1" applyBorder="1"/>
    <xf numFmtId="41" fontId="5" fillId="4" borderId="7" xfId="1" applyNumberFormat="1" applyFont="1" applyFill="1" applyBorder="1"/>
    <xf numFmtId="41" fontId="5" fillId="4" borderId="8" xfId="1" applyNumberFormat="1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4" fillId="0" borderId="0" xfId="2" applyNumberFormat="1" applyFont="1" applyBorder="1" applyAlignment="1">
      <alignment horizontal="left"/>
    </xf>
    <xf numFmtId="0" fontId="0" fillId="4" borderId="0" xfId="0" applyFill="1" applyBorder="1"/>
    <xf numFmtId="0" fontId="13" fillId="2" borderId="13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11" xfId="0" applyFill="1" applyBorder="1"/>
    <xf numFmtId="0" fontId="3" fillId="2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43" fontId="0" fillId="0" borderId="0" xfId="1" applyFont="1" applyBorder="1"/>
    <xf numFmtId="167" fontId="0" fillId="0" borderId="0" xfId="1" applyNumberFormat="1" applyFont="1" applyBorder="1"/>
    <xf numFmtId="43" fontId="7" fillId="0" borderId="0" xfId="1" applyFont="1" applyBorder="1"/>
    <xf numFmtId="41" fontId="7" fillId="0" borderId="0" xfId="1" applyNumberFormat="1" applyFont="1" applyBorder="1"/>
    <xf numFmtId="0" fontId="9" fillId="5" borderId="1" xfId="0" applyFont="1" applyFill="1" applyBorder="1"/>
    <xf numFmtId="0" fontId="0" fillId="5" borderId="2" xfId="0" applyFill="1" applyBorder="1"/>
    <xf numFmtId="41" fontId="0" fillId="5" borderId="2" xfId="1" applyNumberFormat="1" applyFont="1" applyFill="1" applyBorder="1"/>
    <xf numFmtId="43" fontId="14" fillId="5" borderId="2" xfId="1" applyFont="1" applyFill="1" applyBorder="1"/>
    <xf numFmtId="41" fontId="0" fillId="5" borderId="3" xfId="1" applyNumberFormat="1" applyFont="1" applyFill="1" applyBorder="1"/>
    <xf numFmtId="0" fontId="0" fillId="5" borderId="9" xfId="0" quotePrefix="1" applyFill="1" applyBorder="1"/>
    <xf numFmtId="0" fontId="0" fillId="5" borderId="0" xfId="0" applyFill="1"/>
    <xf numFmtId="41" fontId="0" fillId="5" borderId="0" xfId="1" applyNumberFormat="1" applyFont="1" applyFill="1" applyBorder="1"/>
    <xf numFmtId="43" fontId="0" fillId="5" borderId="0" xfId="1" applyFont="1" applyFill="1" applyBorder="1"/>
    <xf numFmtId="41" fontId="0" fillId="5" borderId="10" xfId="1" applyNumberFormat="1" applyFont="1" applyFill="1" applyBorder="1"/>
    <xf numFmtId="0" fontId="0" fillId="5" borderId="9" xfId="0" applyFill="1" applyBorder="1"/>
    <xf numFmtId="0" fontId="0" fillId="5" borderId="6" xfId="0" quotePrefix="1" applyFill="1" applyBorder="1"/>
    <xf numFmtId="0" fontId="0" fillId="5" borderId="7" xfId="0" applyFill="1" applyBorder="1"/>
    <xf numFmtId="41" fontId="0" fillId="5" borderId="7" xfId="1" applyNumberFormat="1" applyFont="1" applyFill="1" applyBorder="1"/>
    <xf numFmtId="43" fontId="0" fillId="5" borderId="7" xfId="1" applyFont="1" applyFill="1" applyBorder="1"/>
    <xf numFmtId="41" fontId="0" fillId="5" borderId="8" xfId="1" applyNumberFormat="1" applyFont="1" applyFill="1" applyBorder="1"/>
    <xf numFmtId="169" fontId="0" fillId="0" borderId="0" xfId="1" applyNumberFormat="1" applyFont="1" applyBorder="1" applyAlignment="1">
      <alignment horizontal="center"/>
    </xf>
    <xf numFmtId="43" fontId="2" fillId="3" borderId="11" xfId="1" applyFont="1" applyFill="1" applyBorder="1" applyAlignment="1">
      <alignment horizontal="right"/>
    </xf>
    <xf numFmtId="174" fontId="0" fillId="0" borderId="0" xfId="0" applyNumberFormat="1"/>
    <xf numFmtId="169" fontId="0" fillId="0" borderId="11" xfId="1" applyNumberFormat="1" applyFont="1" applyBorder="1"/>
    <xf numFmtId="0" fontId="1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0461-EF70-4265-B3BD-52DFB8B61113}">
  <dimension ref="B1:V102"/>
  <sheetViews>
    <sheetView showGridLines="0" workbookViewId="0">
      <selection activeCell="B1" sqref="B1"/>
    </sheetView>
  </sheetViews>
  <sheetFormatPr defaultRowHeight="14.5" x14ac:dyDescent="0.35"/>
  <cols>
    <col min="1" max="1" width="2.7265625" customWidth="1"/>
    <col min="2" max="2" width="44.90625" customWidth="1"/>
    <col min="3" max="3" width="6.453125" customWidth="1"/>
    <col min="4" max="5" width="12.26953125" customWidth="1"/>
    <col min="6" max="6" width="2.26953125" customWidth="1"/>
    <col min="7" max="7" width="25.453125" customWidth="1"/>
    <col min="9" max="9" width="11.26953125" customWidth="1"/>
    <col min="10" max="10" width="11.36328125" customWidth="1"/>
    <col min="11" max="11" width="31.36328125" customWidth="1"/>
    <col min="12" max="12" width="3.26953125" customWidth="1"/>
    <col min="13" max="13" width="26.90625" customWidth="1"/>
    <col min="14" max="14" width="2.54296875" customWidth="1"/>
    <col min="15" max="16" width="12.81640625" customWidth="1"/>
    <col min="18" max="18" width="11.90625" customWidth="1"/>
    <col min="21" max="21" width="11.36328125" customWidth="1"/>
    <col min="257" max="257" width="2.7265625" customWidth="1"/>
    <col min="258" max="258" width="24.453125" customWidth="1"/>
    <col min="259" max="259" width="2.54296875" customWidth="1"/>
    <col min="260" max="261" width="12.26953125" customWidth="1"/>
    <col min="262" max="262" width="7.7265625" customWidth="1"/>
    <col min="263" max="263" width="24" customWidth="1"/>
    <col min="265" max="265" width="8.90625" customWidth="1"/>
    <col min="266" max="266" width="11.36328125" customWidth="1"/>
    <col min="267" max="267" width="31.36328125" customWidth="1"/>
    <col min="268" max="268" width="3.26953125" customWidth="1"/>
    <col min="269" max="269" width="26.90625" customWidth="1"/>
    <col min="270" max="270" width="2.54296875" customWidth="1"/>
    <col min="271" max="272" width="12.81640625" customWidth="1"/>
    <col min="274" max="274" width="11.90625" customWidth="1"/>
    <col min="277" max="277" width="11.36328125" customWidth="1"/>
    <col min="513" max="513" width="2.7265625" customWidth="1"/>
    <col min="514" max="514" width="24.453125" customWidth="1"/>
    <col min="515" max="515" width="2.54296875" customWidth="1"/>
    <col min="516" max="517" width="12.26953125" customWidth="1"/>
    <col min="518" max="518" width="7.7265625" customWidth="1"/>
    <col min="519" max="519" width="24" customWidth="1"/>
    <col min="521" max="521" width="8.90625" customWidth="1"/>
    <col min="522" max="522" width="11.36328125" customWidth="1"/>
    <col min="523" max="523" width="31.36328125" customWidth="1"/>
    <col min="524" max="524" width="3.26953125" customWidth="1"/>
    <col min="525" max="525" width="26.90625" customWidth="1"/>
    <col min="526" max="526" width="2.54296875" customWidth="1"/>
    <col min="527" max="528" width="12.81640625" customWidth="1"/>
    <col min="530" max="530" width="11.90625" customWidth="1"/>
    <col min="533" max="533" width="11.36328125" customWidth="1"/>
    <col min="769" max="769" width="2.7265625" customWidth="1"/>
    <col min="770" max="770" width="24.453125" customWidth="1"/>
    <col min="771" max="771" width="2.54296875" customWidth="1"/>
    <col min="772" max="773" width="12.26953125" customWidth="1"/>
    <col min="774" max="774" width="7.7265625" customWidth="1"/>
    <col min="775" max="775" width="24" customWidth="1"/>
    <col min="777" max="777" width="8.90625" customWidth="1"/>
    <col min="778" max="778" width="11.36328125" customWidth="1"/>
    <col min="779" max="779" width="31.36328125" customWidth="1"/>
    <col min="780" max="780" width="3.26953125" customWidth="1"/>
    <col min="781" max="781" width="26.90625" customWidth="1"/>
    <col min="782" max="782" width="2.54296875" customWidth="1"/>
    <col min="783" max="784" width="12.81640625" customWidth="1"/>
    <col min="786" max="786" width="11.90625" customWidth="1"/>
    <col min="789" max="789" width="11.36328125" customWidth="1"/>
    <col min="1025" max="1025" width="2.7265625" customWidth="1"/>
    <col min="1026" max="1026" width="24.453125" customWidth="1"/>
    <col min="1027" max="1027" width="2.54296875" customWidth="1"/>
    <col min="1028" max="1029" width="12.26953125" customWidth="1"/>
    <col min="1030" max="1030" width="7.7265625" customWidth="1"/>
    <col min="1031" max="1031" width="24" customWidth="1"/>
    <col min="1033" max="1033" width="8.90625" customWidth="1"/>
    <col min="1034" max="1034" width="11.36328125" customWidth="1"/>
    <col min="1035" max="1035" width="31.36328125" customWidth="1"/>
    <col min="1036" max="1036" width="3.26953125" customWidth="1"/>
    <col min="1037" max="1037" width="26.90625" customWidth="1"/>
    <col min="1038" max="1038" width="2.54296875" customWidth="1"/>
    <col min="1039" max="1040" width="12.81640625" customWidth="1"/>
    <col min="1042" max="1042" width="11.90625" customWidth="1"/>
    <col min="1045" max="1045" width="11.36328125" customWidth="1"/>
    <col min="1281" max="1281" width="2.7265625" customWidth="1"/>
    <col min="1282" max="1282" width="24.453125" customWidth="1"/>
    <col min="1283" max="1283" width="2.54296875" customWidth="1"/>
    <col min="1284" max="1285" width="12.26953125" customWidth="1"/>
    <col min="1286" max="1286" width="7.7265625" customWidth="1"/>
    <col min="1287" max="1287" width="24" customWidth="1"/>
    <col min="1289" max="1289" width="8.90625" customWidth="1"/>
    <col min="1290" max="1290" width="11.36328125" customWidth="1"/>
    <col min="1291" max="1291" width="31.36328125" customWidth="1"/>
    <col min="1292" max="1292" width="3.26953125" customWidth="1"/>
    <col min="1293" max="1293" width="26.90625" customWidth="1"/>
    <col min="1294" max="1294" width="2.54296875" customWidth="1"/>
    <col min="1295" max="1296" width="12.81640625" customWidth="1"/>
    <col min="1298" max="1298" width="11.90625" customWidth="1"/>
    <col min="1301" max="1301" width="11.36328125" customWidth="1"/>
    <col min="1537" max="1537" width="2.7265625" customWidth="1"/>
    <col min="1538" max="1538" width="24.453125" customWidth="1"/>
    <col min="1539" max="1539" width="2.54296875" customWidth="1"/>
    <col min="1540" max="1541" width="12.26953125" customWidth="1"/>
    <col min="1542" max="1542" width="7.7265625" customWidth="1"/>
    <col min="1543" max="1543" width="24" customWidth="1"/>
    <col min="1545" max="1545" width="8.90625" customWidth="1"/>
    <col min="1546" max="1546" width="11.36328125" customWidth="1"/>
    <col min="1547" max="1547" width="31.36328125" customWidth="1"/>
    <col min="1548" max="1548" width="3.26953125" customWidth="1"/>
    <col min="1549" max="1549" width="26.90625" customWidth="1"/>
    <col min="1550" max="1550" width="2.54296875" customWidth="1"/>
    <col min="1551" max="1552" width="12.81640625" customWidth="1"/>
    <col min="1554" max="1554" width="11.90625" customWidth="1"/>
    <col min="1557" max="1557" width="11.36328125" customWidth="1"/>
    <col min="1793" max="1793" width="2.7265625" customWidth="1"/>
    <col min="1794" max="1794" width="24.453125" customWidth="1"/>
    <col min="1795" max="1795" width="2.54296875" customWidth="1"/>
    <col min="1796" max="1797" width="12.26953125" customWidth="1"/>
    <col min="1798" max="1798" width="7.7265625" customWidth="1"/>
    <col min="1799" max="1799" width="24" customWidth="1"/>
    <col min="1801" max="1801" width="8.90625" customWidth="1"/>
    <col min="1802" max="1802" width="11.36328125" customWidth="1"/>
    <col min="1803" max="1803" width="31.36328125" customWidth="1"/>
    <col min="1804" max="1804" width="3.26953125" customWidth="1"/>
    <col min="1805" max="1805" width="26.90625" customWidth="1"/>
    <col min="1806" max="1806" width="2.54296875" customWidth="1"/>
    <col min="1807" max="1808" width="12.81640625" customWidth="1"/>
    <col min="1810" max="1810" width="11.90625" customWidth="1"/>
    <col min="1813" max="1813" width="11.36328125" customWidth="1"/>
    <col min="2049" max="2049" width="2.7265625" customWidth="1"/>
    <col min="2050" max="2050" width="24.453125" customWidth="1"/>
    <col min="2051" max="2051" width="2.54296875" customWidth="1"/>
    <col min="2052" max="2053" width="12.26953125" customWidth="1"/>
    <col min="2054" max="2054" width="7.7265625" customWidth="1"/>
    <col min="2055" max="2055" width="24" customWidth="1"/>
    <col min="2057" max="2057" width="8.90625" customWidth="1"/>
    <col min="2058" max="2058" width="11.36328125" customWidth="1"/>
    <col min="2059" max="2059" width="31.36328125" customWidth="1"/>
    <col min="2060" max="2060" width="3.26953125" customWidth="1"/>
    <col min="2061" max="2061" width="26.90625" customWidth="1"/>
    <col min="2062" max="2062" width="2.54296875" customWidth="1"/>
    <col min="2063" max="2064" width="12.81640625" customWidth="1"/>
    <col min="2066" max="2066" width="11.90625" customWidth="1"/>
    <col min="2069" max="2069" width="11.36328125" customWidth="1"/>
    <col min="2305" max="2305" width="2.7265625" customWidth="1"/>
    <col min="2306" max="2306" width="24.453125" customWidth="1"/>
    <col min="2307" max="2307" width="2.54296875" customWidth="1"/>
    <col min="2308" max="2309" width="12.26953125" customWidth="1"/>
    <col min="2310" max="2310" width="7.7265625" customWidth="1"/>
    <col min="2311" max="2311" width="24" customWidth="1"/>
    <col min="2313" max="2313" width="8.90625" customWidth="1"/>
    <col min="2314" max="2314" width="11.36328125" customWidth="1"/>
    <col min="2315" max="2315" width="31.36328125" customWidth="1"/>
    <col min="2316" max="2316" width="3.26953125" customWidth="1"/>
    <col min="2317" max="2317" width="26.90625" customWidth="1"/>
    <col min="2318" max="2318" width="2.54296875" customWidth="1"/>
    <col min="2319" max="2320" width="12.81640625" customWidth="1"/>
    <col min="2322" max="2322" width="11.90625" customWidth="1"/>
    <col min="2325" max="2325" width="11.36328125" customWidth="1"/>
    <col min="2561" max="2561" width="2.7265625" customWidth="1"/>
    <col min="2562" max="2562" width="24.453125" customWidth="1"/>
    <col min="2563" max="2563" width="2.54296875" customWidth="1"/>
    <col min="2564" max="2565" width="12.26953125" customWidth="1"/>
    <col min="2566" max="2566" width="7.7265625" customWidth="1"/>
    <col min="2567" max="2567" width="24" customWidth="1"/>
    <col min="2569" max="2569" width="8.90625" customWidth="1"/>
    <col min="2570" max="2570" width="11.36328125" customWidth="1"/>
    <col min="2571" max="2571" width="31.36328125" customWidth="1"/>
    <col min="2572" max="2572" width="3.26953125" customWidth="1"/>
    <col min="2573" max="2573" width="26.90625" customWidth="1"/>
    <col min="2574" max="2574" width="2.54296875" customWidth="1"/>
    <col min="2575" max="2576" width="12.81640625" customWidth="1"/>
    <col min="2578" max="2578" width="11.90625" customWidth="1"/>
    <col min="2581" max="2581" width="11.36328125" customWidth="1"/>
    <col min="2817" max="2817" width="2.7265625" customWidth="1"/>
    <col min="2818" max="2818" width="24.453125" customWidth="1"/>
    <col min="2819" max="2819" width="2.54296875" customWidth="1"/>
    <col min="2820" max="2821" width="12.26953125" customWidth="1"/>
    <col min="2822" max="2822" width="7.7265625" customWidth="1"/>
    <col min="2823" max="2823" width="24" customWidth="1"/>
    <col min="2825" max="2825" width="8.90625" customWidth="1"/>
    <col min="2826" max="2826" width="11.36328125" customWidth="1"/>
    <col min="2827" max="2827" width="31.36328125" customWidth="1"/>
    <col min="2828" max="2828" width="3.26953125" customWidth="1"/>
    <col min="2829" max="2829" width="26.90625" customWidth="1"/>
    <col min="2830" max="2830" width="2.54296875" customWidth="1"/>
    <col min="2831" max="2832" width="12.81640625" customWidth="1"/>
    <col min="2834" max="2834" width="11.90625" customWidth="1"/>
    <col min="2837" max="2837" width="11.36328125" customWidth="1"/>
    <col min="3073" max="3073" width="2.7265625" customWidth="1"/>
    <col min="3074" max="3074" width="24.453125" customWidth="1"/>
    <col min="3075" max="3075" width="2.54296875" customWidth="1"/>
    <col min="3076" max="3077" width="12.26953125" customWidth="1"/>
    <col min="3078" max="3078" width="7.7265625" customWidth="1"/>
    <col min="3079" max="3079" width="24" customWidth="1"/>
    <col min="3081" max="3081" width="8.90625" customWidth="1"/>
    <col min="3082" max="3082" width="11.36328125" customWidth="1"/>
    <col min="3083" max="3083" width="31.36328125" customWidth="1"/>
    <col min="3084" max="3084" width="3.26953125" customWidth="1"/>
    <col min="3085" max="3085" width="26.90625" customWidth="1"/>
    <col min="3086" max="3086" width="2.54296875" customWidth="1"/>
    <col min="3087" max="3088" width="12.81640625" customWidth="1"/>
    <col min="3090" max="3090" width="11.90625" customWidth="1"/>
    <col min="3093" max="3093" width="11.36328125" customWidth="1"/>
    <col min="3329" max="3329" width="2.7265625" customWidth="1"/>
    <col min="3330" max="3330" width="24.453125" customWidth="1"/>
    <col min="3331" max="3331" width="2.54296875" customWidth="1"/>
    <col min="3332" max="3333" width="12.26953125" customWidth="1"/>
    <col min="3334" max="3334" width="7.7265625" customWidth="1"/>
    <col min="3335" max="3335" width="24" customWidth="1"/>
    <col min="3337" max="3337" width="8.90625" customWidth="1"/>
    <col min="3338" max="3338" width="11.36328125" customWidth="1"/>
    <col min="3339" max="3339" width="31.36328125" customWidth="1"/>
    <col min="3340" max="3340" width="3.26953125" customWidth="1"/>
    <col min="3341" max="3341" width="26.90625" customWidth="1"/>
    <col min="3342" max="3342" width="2.54296875" customWidth="1"/>
    <col min="3343" max="3344" width="12.81640625" customWidth="1"/>
    <col min="3346" max="3346" width="11.90625" customWidth="1"/>
    <col min="3349" max="3349" width="11.36328125" customWidth="1"/>
    <col min="3585" max="3585" width="2.7265625" customWidth="1"/>
    <col min="3586" max="3586" width="24.453125" customWidth="1"/>
    <col min="3587" max="3587" width="2.54296875" customWidth="1"/>
    <col min="3588" max="3589" width="12.26953125" customWidth="1"/>
    <col min="3590" max="3590" width="7.7265625" customWidth="1"/>
    <col min="3591" max="3591" width="24" customWidth="1"/>
    <col min="3593" max="3593" width="8.90625" customWidth="1"/>
    <col min="3594" max="3594" width="11.36328125" customWidth="1"/>
    <col min="3595" max="3595" width="31.36328125" customWidth="1"/>
    <col min="3596" max="3596" width="3.26953125" customWidth="1"/>
    <col min="3597" max="3597" width="26.90625" customWidth="1"/>
    <col min="3598" max="3598" width="2.54296875" customWidth="1"/>
    <col min="3599" max="3600" width="12.81640625" customWidth="1"/>
    <col min="3602" max="3602" width="11.90625" customWidth="1"/>
    <col min="3605" max="3605" width="11.36328125" customWidth="1"/>
    <col min="3841" max="3841" width="2.7265625" customWidth="1"/>
    <col min="3842" max="3842" width="24.453125" customWidth="1"/>
    <col min="3843" max="3843" width="2.54296875" customWidth="1"/>
    <col min="3844" max="3845" width="12.26953125" customWidth="1"/>
    <col min="3846" max="3846" width="7.7265625" customWidth="1"/>
    <col min="3847" max="3847" width="24" customWidth="1"/>
    <col min="3849" max="3849" width="8.90625" customWidth="1"/>
    <col min="3850" max="3850" width="11.36328125" customWidth="1"/>
    <col min="3851" max="3851" width="31.36328125" customWidth="1"/>
    <col min="3852" max="3852" width="3.26953125" customWidth="1"/>
    <col min="3853" max="3853" width="26.90625" customWidth="1"/>
    <col min="3854" max="3854" width="2.54296875" customWidth="1"/>
    <col min="3855" max="3856" width="12.81640625" customWidth="1"/>
    <col min="3858" max="3858" width="11.90625" customWidth="1"/>
    <col min="3861" max="3861" width="11.36328125" customWidth="1"/>
    <col min="4097" max="4097" width="2.7265625" customWidth="1"/>
    <col min="4098" max="4098" width="24.453125" customWidth="1"/>
    <col min="4099" max="4099" width="2.54296875" customWidth="1"/>
    <col min="4100" max="4101" width="12.26953125" customWidth="1"/>
    <col min="4102" max="4102" width="7.7265625" customWidth="1"/>
    <col min="4103" max="4103" width="24" customWidth="1"/>
    <col min="4105" max="4105" width="8.90625" customWidth="1"/>
    <col min="4106" max="4106" width="11.36328125" customWidth="1"/>
    <col min="4107" max="4107" width="31.36328125" customWidth="1"/>
    <col min="4108" max="4108" width="3.26953125" customWidth="1"/>
    <col min="4109" max="4109" width="26.90625" customWidth="1"/>
    <col min="4110" max="4110" width="2.54296875" customWidth="1"/>
    <col min="4111" max="4112" width="12.81640625" customWidth="1"/>
    <col min="4114" max="4114" width="11.90625" customWidth="1"/>
    <col min="4117" max="4117" width="11.36328125" customWidth="1"/>
    <col min="4353" max="4353" width="2.7265625" customWidth="1"/>
    <col min="4354" max="4354" width="24.453125" customWidth="1"/>
    <col min="4355" max="4355" width="2.54296875" customWidth="1"/>
    <col min="4356" max="4357" width="12.26953125" customWidth="1"/>
    <col min="4358" max="4358" width="7.7265625" customWidth="1"/>
    <col min="4359" max="4359" width="24" customWidth="1"/>
    <col min="4361" max="4361" width="8.90625" customWidth="1"/>
    <col min="4362" max="4362" width="11.36328125" customWidth="1"/>
    <col min="4363" max="4363" width="31.36328125" customWidth="1"/>
    <col min="4364" max="4364" width="3.26953125" customWidth="1"/>
    <col min="4365" max="4365" width="26.90625" customWidth="1"/>
    <col min="4366" max="4366" width="2.54296875" customWidth="1"/>
    <col min="4367" max="4368" width="12.81640625" customWidth="1"/>
    <col min="4370" max="4370" width="11.90625" customWidth="1"/>
    <col min="4373" max="4373" width="11.36328125" customWidth="1"/>
    <col min="4609" max="4609" width="2.7265625" customWidth="1"/>
    <col min="4610" max="4610" width="24.453125" customWidth="1"/>
    <col min="4611" max="4611" width="2.54296875" customWidth="1"/>
    <col min="4612" max="4613" width="12.26953125" customWidth="1"/>
    <col min="4614" max="4614" width="7.7265625" customWidth="1"/>
    <col min="4615" max="4615" width="24" customWidth="1"/>
    <col min="4617" max="4617" width="8.90625" customWidth="1"/>
    <col min="4618" max="4618" width="11.36328125" customWidth="1"/>
    <col min="4619" max="4619" width="31.36328125" customWidth="1"/>
    <col min="4620" max="4620" width="3.26953125" customWidth="1"/>
    <col min="4621" max="4621" width="26.90625" customWidth="1"/>
    <col min="4622" max="4622" width="2.54296875" customWidth="1"/>
    <col min="4623" max="4624" width="12.81640625" customWidth="1"/>
    <col min="4626" max="4626" width="11.90625" customWidth="1"/>
    <col min="4629" max="4629" width="11.36328125" customWidth="1"/>
    <col min="4865" max="4865" width="2.7265625" customWidth="1"/>
    <col min="4866" max="4866" width="24.453125" customWidth="1"/>
    <col min="4867" max="4867" width="2.54296875" customWidth="1"/>
    <col min="4868" max="4869" width="12.26953125" customWidth="1"/>
    <col min="4870" max="4870" width="7.7265625" customWidth="1"/>
    <col min="4871" max="4871" width="24" customWidth="1"/>
    <col min="4873" max="4873" width="8.90625" customWidth="1"/>
    <col min="4874" max="4874" width="11.36328125" customWidth="1"/>
    <col min="4875" max="4875" width="31.36328125" customWidth="1"/>
    <col min="4876" max="4876" width="3.26953125" customWidth="1"/>
    <col min="4877" max="4877" width="26.90625" customWidth="1"/>
    <col min="4878" max="4878" width="2.54296875" customWidth="1"/>
    <col min="4879" max="4880" width="12.81640625" customWidth="1"/>
    <col min="4882" max="4882" width="11.90625" customWidth="1"/>
    <col min="4885" max="4885" width="11.36328125" customWidth="1"/>
    <col min="5121" max="5121" width="2.7265625" customWidth="1"/>
    <col min="5122" max="5122" width="24.453125" customWidth="1"/>
    <col min="5123" max="5123" width="2.54296875" customWidth="1"/>
    <col min="5124" max="5125" width="12.26953125" customWidth="1"/>
    <col min="5126" max="5126" width="7.7265625" customWidth="1"/>
    <col min="5127" max="5127" width="24" customWidth="1"/>
    <col min="5129" max="5129" width="8.90625" customWidth="1"/>
    <col min="5130" max="5130" width="11.36328125" customWidth="1"/>
    <col min="5131" max="5131" width="31.36328125" customWidth="1"/>
    <col min="5132" max="5132" width="3.26953125" customWidth="1"/>
    <col min="5133" max="5133" width="26.90625" customWidth="1"/>
    <col min="5134" max="5134" width="2.54296875" customWidth="1"/>
    <col min="5135" max="5136" width="12.81640625" customWidth="1"/>
    <col min="5138" max="5138" width="11.90625" customWidth="1"/>
    <col min="5141" max="5141" width="11.36328125" customWidth="1"/>
    <col min="5377" max="5377" width="2.7265625" customWidth="1"/>
    <col min="5378" max="5378" width="24.453125" customWidth="1"/>
    <col min="5379" max="5379" width="2.54296875" customWidth="1"/>
    <col min="5380" max="5381" width="12.26953125" customWidth="1"/>
    <col min="5382" max="5382" width="7.7265625" customWidth="1"/>
    <col min="5383" max="5383" width="24" customWidth="1"/>
    <col min="5385" max="5385" width="8.90625" customWidth="1"/>
    <col min="5386" max="5386" width="11.36328125" customWidth="1"/>
    <col min="5387" max="5387" width="31.36328125" customWidth="1"/>
    <col min="5388" max="5388" width="3.26953125" customWidth="1"/>
    <col min="5389" max="5389" width="26.90625" customWidth="1"/>
    <col min="5390" max="5390" width="2.54296875" customWidth="1"/>
    <col min="5391" max="5392" width="12.81640625" customWidth="1"/>
    <col min="5394" max="5394" width="11.90625" customWidth="1"/>
    <col min="5397" max="5397" width="11.36328125" customWidth="1"/>
    <col min="5633" max="5633" width="2.7265625" customWidth="1"/>
    <col min="5634" max="5634" width="24.453125" customWidth="1"/>
    <col min="5635" max="5635" width="2.54296875" customWidth="1"/>
    <col min="5636" max="5637" width="12.26953125" customWidth="1"/>
    <col min="5638" max="5638" width="7.7265625" customWidth="1"/>
    <col min="5639" max="5639" width="24" customWidth="1"/>
    <col min="5641" max="5641" width="8.90625" customWidth="1"/>
    <col min="5642" max="5642" width="11.36328125" customWidth="1"/>
    <col min="5643" max="5643" width="31.36328125" customWidth="1"/>
    <col min="5644" max="5644" width="3.26953125" customWidth="1"/>
    <col min="5645" max="5645" width="26.90625" customWidth="1"/>
    <col min="5646" max="5646" width="2.54296875" customWidth="1"/>
    <col min="5647" max="5648" width="12.81640625" customWidth="1"/>
    <col min="5650" max="5650" width="11.90625" customWidth="1"/>
    <col min="5653" max="5653" width="11.36328125" customWidth="1"/>
    <col min="5889" max="5889" width="2.7265625" customWidth="1"/>
    <col min="5890" max="5890" width="24.453125" customWidth="1"/>
    <col min="5891" max="5891" width="2.54296875" customWidth="1"/>
    <col min="5892" max="5893" width="12.26953125" customWidth="1"/>
    <col min="5894" max="5894" width="7.7265625" customWidth="1"/>
    <col min="5895" max="5895" width="24" customWidth="1"/>
    <col min="5897" max="5897" width="8.90625" customWidth="1"/>
    <col min="5898" max="5898" width="11.36328125" customWidth="1"/>
    <col min="5899" max="5899" width="31.36328125" customWidth="1"/>
    <col min="5900" max="5900" width="3.26953125" customWidth="1"/>
    <col min="5901" max="5901" width="26.90625" customWidth="1"/>
    <col min="5902" max="5902" width="2.54296875" customWidth="1"/>
    <col min="5903" max="5904" width="12.81640625" customWidth="1"/>
    <col min="5906" max="5906" width="11.90625" customWidth="1"/>
    <col min="5909" max="5909" width="11.36328125" customWidth="1"/>
    <col min="6145" max="6145" width="2.7265625" customWidth="1"/>
    <col min="6146" max="6146" width="24.453125" customWidth="1"/>
    <col min="6147" max="6147" width="2.54296875" customWidth="1"/>
    <col min="6148" max="6149" width="12.26953125" customWidth="1"/>
    <col min="6150" max="6150" width="7.7265625" customWidth="1"/>
    <col min="6151" max="6151" width="24" customWidth="1"/>
    <col min="6153" max="6153" width="8.90625" customWidth="1"/>
    <col min="6154" max="6154" width="11.36328125" customWidth="1"/>
    <col min="6155" max="6155" width="31.36328125" customWidth="1"/>
    <col min="6156" max="6156" width="3.26953125" customWidth="1"/>
    <col min="6157" max="6157" width="26.90625" customWidth="1"/>
    <col min="6158" max="6158" width="2.54296875" customWidth="1"/>
    <col min="6159" max="6160" width="12.81640625" customWidth="1"/>
    <col min="6162" max="6162" width="11.90625" customWidth="1"/>
    <col min="6165" max="6165" width="11.36328125" customWidth="1"/>
    <col min="6401" max="6401" width="2.7265625" customWidth="1"/>
    <col min="6402" max="6402" width="24.453125" customWidth="1"/>
    <col min="6403" max="6403" width="2.54296875" customWidth="1"/>
    <col min="6404" max="6405" width="12.26953125" customWidth="1"/>
    <col min="6406" max="6406" width="7.7265625" customWidth="1"/>
    <col min="6407" max="6407" width="24" customWidth="1"/>
    <col min="6409" max="6409" width="8.90625" customWidth="1"/>
    <col min="6410" max="6410" width="11.36328125" customWidth="1"/>
    <col min="6411" max="6411" width="31.36328125" customWidth="1"/>
    <col min="6412" max="6412" width="3.26953125" customWidth="1"/>
    <col min="6413" max="6413" width="26.90625" customWidth="1"/>
    <col min="6414" max="6414" width="2.54296875" customWidth="1"/>
    <col min="6415" max="6416" width="12.81640625" customWidth="1"/>
    <col min="6418" max="6418" width="11.90625" customWidth="1"/>
    <col min="6421" max="6421" width="11.36328125" customWidth="1"/>
    <col min="6657" max="6657" width="2.7265625" customWidth="1"/>
    <col min="6658" max="6658" width="24.453125" customWidth="1"/>
    <col min="6659" max="6659" width="2.54296875" customWidth="1"/>
    <col min="6660" max="6661" width="12.26953125" customWidth="1"/>
    <col min="6662" max="6662" width="7.7265625" customWidth="1"/>
    <col min="6663" max="6663" width="24" customWidth="1"/>
    <col min="6665" max="6665" width="8.90625" customWidth="1"/>
    <col min="6666" max="6666" width="11.36328125" customWidth="1"/>
    <col min="6667" max="6667" width="31.36328125" customWidth="1"/>
    <col min="6668" max="6668" width="3.26953125" customWidth="1"/>
    <col min="6669" max="6669" width="26.90625" customWidth="1"/>
    <col min="6670" max="6670" width="2.54296875" customWidth="1"/>
    <col min="6671" max="6672" width="12.81640625" customWidth="1"/>
    <col min="6674" max="6674" width="11.90625" customWidth="1"/>
    <col min="6677" max="6677" width="11.36328125" customWidth="1"/>
    <col min="6913" max="6913" width="2.7265625" customWidth="1"/>
    <col min="6914" max="6914" width="24.453125" customWidth="1"/>
    <col min="6915" max="6915" width="2.54296875" customWidth="1"/>
    <col min="6916" max="6917" width="12.26953125" customWidth="1"/>
    <col min="6918" max="6918" width="7.7265625" customWidth="1"/>
    <col min="6919" max="6919" width="24" customWidth="1"/>
    <col min="6921" max="6921" width="8.90625" customWidth="1"/>
    <col min="6922" max="6922" width="11.36328125" customWidth="1"/>
    <col min="6923" max="6923" width="31.36328125" customWidth="1"/>
    <col min="6924" max="6924" width="3.26953125" customWidth="1"/>
    <col min="6925" max="6925" width="26.90625" customWidth="1"/>
    <col min="6926" max="6926" width="2.54296875" customWidth="1"/>
    <col min="6927" max="6928" width="12.81640625" customWidth="1"/>
    <col min="6930" max="6930" width="11.90625" customWidth="1"/>
    <col min="6933" max="6933" width="11.36328125" customWidth="1"/>
    <col min="7169" max="7169" width="2.7265625" customWidth="1"/>
    <col min="7170" max="7170" width="24.453125" customWidth="1"/>
    <col min="7171" max="7171" width="2.54296875" customWidth="1"/>
    <col min="7172" max="7173" width="12.26953125" customWidth="1"/>
    <col min="7174" max="7174" width="7.7265625" customWidth="1"/>
    <col min="7175" max="7175" width="24" customWidth="1"/>
    <col min="7177" max="7177" width="8.90625" customWidth="1"/>
    <col min="7178" max="7178" width="11.36328125" customWidth="1"/>
    <col min="7179" max="7179" width="31.36328125" customWidth="1"/>
    <col min="7180" max="7180" width="3.26953125" customWidth="1"/>
    <col min="7181" max="7181" width="26.90625" customWidth="1"/>
    <col min="7182" max="7182" width="2.54296875" customWidth="1"/>
    <col min="7183" max="7184" width="12.81640625" customWidth="1"/>
    <col min="7186" max="7186" width="11.90625" customWidth="1"/>
    <col min="7189" max="7189" width="11.36328125" customWidth="1"/>
    <col min="7425" max="7425" width="2.7265625" customWidth="1"/>
    <col min="7426" max="7426" width="24.453125" customWidth="1"/>
    <col min="7427" max="7427" width="2.54296875" customWidth="1"/>
    <col min="7428" max="7429" width="12.26953125" customWidth="1"/>
    <col min="7430" max="7430" width="7.7265625" customWidth="1"/>
    <col min="7431" max="7431" width="24" customWidth="1"/>
    <col min="7433" max="7433" width="8.90625" customWidth="1"/>
    <col min="7434" max="7434" width="11.36328125" customWidth="1"/>
    <col min="7435" max="7435" width="31.36328125" customWidth="1"/>
    <col min="7436" max="7436" width="3.26953125" customWidth="1"/>
    <col min="7437" max="7437" width="26.90625" customWidth="1"/>
    <col min="7438" max="7438" width="2.54296875" customWidth="1"/>
    <col min="7439" max="7440" width="12.81640625" customWidth="1"/>
    <col min="7442" max="7442" width="11.90625" customWidth="1"/>
    <col min="7445" max="7445" width="11.36328125" customWidth="1"/>
    <col min="7681" max="7681" width="2.7265625" customWidth="1"/>
    <col min="7682" max="7682" width="24.453125" customWidth="1"/>
    <col min="7683" max="7683" width="2.54296875" customWidth="1"/>
    <col min="7684" max="7685" width="12.26953125" customWidth="1"/>
    <col min="7686" max="7686" width="7.7265625" customWidth="1"/>
    <col min="7687" max="7687" width="24" customWidth="1"/>
    <col min="7689" max="7689" width="8.90625" customWidth="1"/>
    <col min="7690" max="7690" width="11.36328125" customWidth="1"/>
    <col min="7691" max="7691" width="31.36328125" customWidth="1"/>
    <col min="7692" max="7692" width="3.26953125" customWidth="1"/>
    <col min="7693" max="7693" width="26.90625" customWidth="1"/>
    <col min="7694" max="7694" width="2.54296875" customWidth="1"/>
    <col min="7695" max="7696" width="12.81640625" customWidth="1"/>
    <col min="7698" max="7698" width="11.90625" customWidth="1"/>
    <col min="7701" max="7701" width="11.36328125" customWidth="1"/>
    <col min="7937" max="7937" width="2.7265625" customWidth="1"/>
    <col min="7938" max="7938" width="24.453125" customWidth="1"/>
    <col min="7939" max="7939" width="2.54296875" customWidth="1"/>
    <col min="7940" max="7941" width="12.26953125" customWidth="1"/>
    <col min="7942" max="7942" width="7.7265625" customWidth="1"/>
    <col min="7943" max="7943" width="24" customWidth="1"/>
    <col min="7945" max="7945" width="8.90625" customWidth="1"/>
    <col min="7946" max="7946" width="11.36328125" customWidth="1"/>
    <col min="7947" max="7947" width="31.36328125" customWidth="1"/>
    <col min="7948" max="7948" width="3.26953125" customWidth="1"/>
    <col min="7949" max="7949" width="26.90625" customWidth="1"/>
    <col min="7950" max="7950" width="2.54296875" customWidth="1"/>
    <col min="7951" max="7952" width="12.81640625" customWidth="1"/>
    <col min="7954" max="7954" width="11.90625" customWidth="1"/>
    <col min="7957" max="7957" width="11.36328125" customWidth="1"/>
    <col min="8193" max="8193" width="2.7265625" customWidth="1"/>
    <col min="8194" max="8194" width="24.453125" customWidth="1"/>
    <col min="8195" max="8195" width="2.54296875" customWidth="1"/>
    <col min="8196" max="8197" width="12.26953125" customWidth="1"/>
    <col min="8198" max="8198" width="7.7265625" customWidth="1"/>
    <col min="8199" max="8199" width="24" customWidth="1"/>
    <col min="8201" max="8201" width="8.90625" customWidth="1"/>
    <col min="8202" max="8202" width="11.36328125" customWidth="1"/>
    <col min="8203" max="8203" width="31.36328125" customWidth="1"/>
    <col min="8204" max="8204" width="3.26953125" customWidth="1"/>
    <col min="8205" max="8205" width="26.90625" customWidth="1"/>
    <col min="8206" max="8206" width="2.54296875" customWidth="1"/>
    <col min="8207" max="8208" width="12.81640625" customWidth="1"/>
    <col min="8210" max="8210" width="11.90625" customWidth="1"/>
    <col min="8213" max="8213" width="11.36328125" customWidth="1"/>
    <col min="8449" max="8449" width="2.7265625" customWidth="1"/>
    <col min="8450" max="8450" width="24.453125" customWidth="1"/>
    <col min="8451" max="8451" width="2.54296875" customWidth="1"/>
    <col min="8452" max="8453" width="12.26953125" customWidth="1"/>
    <col min="8454" max="8454" width="7.7265625" customWidth="1"/>
    <col min="8455" max="8455" width="24" customWidth="1"/>
    <col min="8457" max="8457" width="8.90625" customWidth="1"/>
    <col min="8458" max="8458" width="11.36328125" customWidth="1"/>
    <col min="8459" max="8459" width="31.36328125" customWidth="1"/>
    <col min="8460" max="8460" width="3.26953125" customWidth="1"/>
    <col min="8461" max="8461" width="26.90625" customWidth="1"/>
    <col min="8462" max="8462" width="2.54296875" customWidth="1"/>
    <col min="8463" max="8464" width="12.81640625" customWidth="1"/>
    <col min="8466" max="8466" width="11.90625" customWidth="1"/>
    <col min="8469" max="8469" width="11.36328125" customWidth="1"/>
    <col min="8705" max="8705" width="2.7265625" customWidth="1"/>
    <col min="8706" max="8706" width="24.453125" customWidth="1"/>
    <col min="8707" max="8707" width="2.54296875" customWidth="1"/>
    <col min="8708" max="8709" width="12.26953125" customWidth="1"/>
    <col min="8710" max="8710" width="7.7265625" customWidth="1"/>
    <col min="8711" max="8711" width="24" customWidth="1"/>
    <col min="8713" max="8713" width="8.90625" customWidth="1"/>
    <col min="8714" max="8714" width="11.36328125" customWidth="1"/>
    <col min="8715" max="8715" width="31.36328125" customWidth="1"/>
    <col min="8716" max="8716" width="3.26953125" customWidth="1"/>
    <col min="8717" max="8717" width="26.90625" customWidth="1"/>
    <col min="8718" max="8718" width="2.54296875" customWidth="1"/>
    <col min="8719" max="8720" width="12.81640625" customWidth="1"/>
    <col min="8722" max="8722" width="11.90625" customWidth="1"/>
    <col min="8725" max="8725" width="11.36328125" customWidth="1"/>
    <col min="8961" max="8961" width="2.7265625" customWidth="1"/>
    <col min="8962" max="8962" width="24.453125" customWidth="1"/>
    <col min="8963" max="8963" width="2.54296875" customWidth="1"/>
    <col min="8964" max="8965" width="12.26953125" customWidth="1"/>
    <col min="8966" max="8966" width="7.7265625" customWidth="1"/>
    <col min="8967" max="8967" width="24" customWidth="1"/>
    <col min="8969" max="8969" width="8.90625" customWidth="1"/>
    <col min="8970" max="8970" width="11.36328125" customWidth="1"/>
    <col min="8971" max="8971" width="31.36328125" customWidth="1"/>
    <col min="8972" max="8972" width="3.26953125" customWidth="1"/>
    <col min="8973" max="8973" width="26.90625" customWidth="1"/>
    <col min="8974" max="8974" width="2.54296875" customWidth="1"/>
    <col min="8975" max="8976" width="12.81640625" customWidth="1"/>
    <col min="8978" max="8978" width="11.90625" customWidth="1"/>
    <col min="8981" max="8981" width="11.36328125" customWidth="1"/>
    <col min="9217" max="9217" width="2.7265625" customWidth="1"/>
    <col min="9218" max="9218" width="24.453125" customWidth="1"/>
    <col min="9219" max="9219" width="2.54296875" customWidth="1"/>
    <col min="9220" max="9221" width="12.26953125" customWidth="1"/>
    <col min="9222" max="9222" width="7.7265625" customWidth="1"/>
    <col min="9223" max="9223" width="24" customWidth="1"/>
    <col min="9225" max="9225" width="8.90625" customWidth="1"/>
    <col min="9226" max="9226" width="11.36328125" customWidth="1"/>
    <col min="9227" max="9227" width="31.36328125" customWidth="1"/>
    <col min="9228" max="9228" width="3.26953125" customWidth="1"/>
    <col min="9229" max="9229" width="26.90625" customWidth="1"/>
    <col min="9230" max="9230" width="2.54296875" customWidth="1"/>
    <col min="9231" max="9232" width="12.81640625" customWidth="1"/>
    <col min="9234" max="9234" width="11.90625" customWidth="1"/>
    <col min="9237" max="9237" width="11.36328125" customWidth="1"/>
    <col min="9473" max="9473" width="2.7265625" customWidth="1"/>
    <col min="9474" max="9474" width="24.453125" customWidth="1"/>
    <col min="9475" max="9475" width="2.54296875" customWidth="1"/>
    <col min="9476" max="9477" width="12.26953125" customWidth="1"/>
    <col min="9478" max="9478" width="7.7265625" customWidth="1"/>
    <col min="9479" max="9479" width="24" customWidth="1"/>
    <col min="9481" max="9481" width="8.90625" customWidth="1"/>
    <col min="9482" max="9482" width="11.36328125" customWidth="1"/>
    <col min="9483" max="9483" width="31.36328125" customWidth="1"/>
    <col min="9484" max="9484" width="3.26953125" customWidth="1"/>
    <col min="9485" max="9485" width="26.90625" customWidth="1"/>
    <col min="9486" max="9486" width="2.54296875" customWidth="1"/>
    <col min="9487" max="9488" width="12.81640625" customWidth="1"/>
    <col min="9490" max="9490" width="11.90625" customWidth="1"/>
    <col min="9493" max="9493" width="11.36328125" customWidth="1"/>
    <col min="9729" max="9729" width="2.7265625" customWidth="1"/>
    <col min="9730" max="9730" width="24.453125" customWidth="1"/>
    <col min="9731" max="9731" width="2.54296875" customWidth="1"/>
    <col min="9732" max="9733" width="12.26953125" customWidth="1"/>
    <col min="9734" max="9734" width="7.7265625" customWidth="1"/>
    <col min="9735" max="9735" width="24" customWidth="1"/>
    <col min="9737" max="9737" width="8.90625" customWidth="1"/>
    <col min="9738" max="9738" width="11.36328125" customWidth="1"/>
    <col min="9739" max="9739" width="31.36328125" customWidth="1"/>
    <col min="9740" max="9740" width="3.26953125" customWidth="1"/>
    <col min="9741" max="9741" width="26.90625" customWidth="1"/>
    <col min="9742" max="9742" width="2.54296875" customWidth="1"/>
    <col min="9743" max="9744" width="12.81640625" customWidth="1"/>
    <col min="9746" max="9746" width="11.90625" customWidth="1"/>
    <col min="9749" max="9749" width="11.36328125" customWidth="1"/>
    <col min="9985" max="9985" width="2.7265625" customWidth="1"/>
    <col min="9986" max="9986" width="24.453125" customWidth="1"/>
    <col min="9987" max="9987" width="2.54296875" customWidth="1"/>
    <col min="9988" max="9989" width="12.26953125" customWidth="1"/>
    <col min="9990" max="9990" width="7.7265625" customWidth="1"/>
    <col min="9991" max="9991" width="24" customWidth="1"/>
    <col min="9993" max="9993" width="8.90625" customWidth="1"/>
    <col min="9994" max="9994" width="11.36328125" customWidth="1"/>
    <col min="9995" max="9995" width="31.36328125" customWidth="1"/>
    <col min="9996" max="9996" width="3.26953125" customWidth="1"/>
    <col min="9997" max="9997" width="26.90625" customWidth="1"/>
    <col min="9998" max="9998" width="2.54296875" customWidth="1"/>
    <col min="9999" max="10000" width="12.81640625" customWidth="1"/>
    <col min="10002" max="10002" width="11.90625" customWidth="1"/>
    <col min="10005" max="10005" width="11.36328125" customWidth="1"/>
    <col min="10241" max="10241" width="2.7265625" customWidth="1"/>
    <col min="10242" max="10242" width="24.453125" customWidth="1"/>
    <col min="10243" max="10243" width="2.54296875" customWidth="1"/>
    <col min="10244" max="10245" width="12.26953125" customWidth="1"/>
    <col min="10246" max="10246" width="7.7265625" customWidth="1"/>
    <col min="10247" max="10247" width="24" customWidth="1"/>
    <col min="10249" max="10249" width="8.90625" customWidth="1"/>
    <col min="10250" max="10250" width="11.36328125" customWidth="1"/>
    <col min="10251" max="10251" width="31.36328125" customWidth="1"/>
    <col min="10252" max="10252" width="3.26953125" customWidth="1"/>
    <col min="10253" max="10253" width="26.90625" customWidth="1"/>
    <col min="10254" max="10254" width="2.54296875" customWidth="1"/>
    <col min="10255" max="10256" width="12.81640625" customWidth="1"/>
    <col min="10258" max="10258" width="11.90625" customWidth="1"/>
    <col min="10261" max="10261" width="11.36328125" customWidth="1"/>
    <col min="10497" max="10497" width="2.7265625" customWidth="1"/>
    <col min="10498" max="10498" width="24.453125" customWidth="1"/>
    <col min="10499" max="10499" width="2.54296875" customWidth="1"/>
    <col min="10500" max="10501" width="12.26953125" customWidth="1"/>
    <col min="10502" max="10502" width="7.7265625" customWidth="1"/>
    <col min="10503" max="10503" width="24" customWidth="1"/>
    <col min="10505" max="10505" width="8.90625" customWidth="1"/>
    <col min="10506" max="10506" width="11.36328125" customWidth="1"/>
    <col min="10507" max="10507" width="31.36328125" customWidth="1"/>
    <col min="10508" max="10508" width="3.26953125" customWidth="1"/>
    <col min="10509" max="10509" width="26.90625" customWidth="1"/>
    <col min="10510" max="10510" width="2.54296875" customWidth="1"/>
    <col min="10511" max="10512" width="12.81640625" customWidth="1"/>
    <col min="10514" max="10514" width="11.90625" customWidth="1"/>
    <col min="10517" max="10517" width="11.36328125" customWidth="1"/>
    <col min="10753" max="10753" width="2.7265625" customWidth="1"/>
    <col min="10754" max="10754" width="24.453125" customWidth="1"/>
    <col min="10755" max="10755" width="2.54296875" customWidth="1"/>
    <col min="10756" max="10757" width="12.26953125" customWidth="1"/>
    <col min="10758" max="10758" width="7.7265625" customWidth="1"/>
    <col min="10759" max="10759" width="24" customWidth="1"/>
    <col min="10761" max="10761" width="8.90625" customWidth="1"/>
    <col min="10762" max="10762" width="11.36328125" customWidth="1"/>
    <col min="10763" max="10763" width="31.36328125" customWidth="1"/>
    <col min="10764" max="10764" width="3.26953125" customWidth="1"/>
    <col min="10765" max="10765" width="26.90625" customWidth="1"/>
    <col min="10766" max="10766" width="2.54296875" customWidth="1"/>
    <col min="10767" max="10768" width="12.81640625" customWidth="1"/>
    <col min="10770" max="10770" width="11.90625" customWidth="1"/>
    <col min="10773" max="10773" width="11.36328125" customWidth="1"/>
    <col min="11009" max="11009" width="2.7265625" customWidth="1"/>
    <col min="11010" max="11010" width="24.453125" customWidth="1"/>
    <col min="11011" max="11011" width="2.54296875" customWidth="1"/>
    <col min="11012" max="11013" width="12.26953125" customWidth="1"/>
    <col min="11014" max="11014" width="7.7265625" customWidth="1"/>
    <col min="11015" max="11015" width="24" customWidth="1"/>
    <col min="11017" max="11017" width="8.90625" customWidth="1"/>
    <col min="11018" max="11018" width="11.36328125" customWidth="1"/>
    <col min="11019" max="11019" width="31.36328125" customWidth="1"/>
    <col min="11020" max="11020" width="3.26953125" customWidth="1"/>
    <col min="11021" max="11021" width="26.90625" customWidth="1"/>
    <col min="11022" max="11022" width="2.54296875" customWidth="1"/>
    <col min="11023" max="11024" width="12.81640625" customWidth="1"/>
    <col min="11026" max="11026" width="11.90625" customWidth="1"/>
    <col min="11029" max="11029" width="11.36328125" customWidth="1"/>
    <col min="11265" max="11265" width="2.7265625" customWidth="1"/>
    <col min="11266" max="11266" width="24.453125" customWidth="1"/>
    <col min="11267" max="11267" width="2.54296875" customWidth="1"/>
    <col min="11268" max="11269" width="12.26953125" customWidth="1"/>
    <col min="11270" max="11270" width="7.7265625" customWidth="1"/>
    <col min="11271" max="11271" width="24" customWidth="1"/>
    <col min="11273" max="11273" width="8.90625" customWidth="1"/>
    <col min="11274" max="11274" width="11.36328125" customWidth="1"/>
    <col min="11275" max="11275" width="31.36328125" customWidth="1"/>
    <col min="11276" max="11276" width="3.26953125" customWidth="1"/>
    <col min="11277" max="11277" width="26.90625" customWidth="1"/>
    <col min="11278" max="11278" width="2.54296875" customWidth="1"/>
    <col min="11279" max="11280" width="12.81640625" customWidth="1"/>
    <col min="11282" max="11282" width="11.90625" customWidth="1"/>
    <col min="11285" max="11285" width="11.36328125" customWidth="1"/>
    <col min="11521" max="11521" width="2.7265625" customWidth="1"/>
    <col min="11522" max="11522" width="24.453125" customWidth="1"/>
    <col min="11523" max="11523" width="2.54296875" customWidth="1"/>
    <col min="11524" max="11525" width="12.26953125" customWidth="1"/>
    <col min="11526" max="11526" width="7.7265625" customWidth="1"/>
    <col min="11527" max="11527" width="24" customWidth="1"/>
    <col min="11529" max="11529" width="8.90625" customWidth="1"/>
    <col min="11530" max="11530" width="11.36328125" customWidth="1"/>
    <col min="11531" max="11531" width="31.36328125" customWidth="1"/>
    <col min="11532" max="11532" width="3.26953125" customWidth="1"/>
    <col min="11533" max="11533" width="26.90625" customWidth="1"/>
    <col min="11534" max="11534" width="2.54296875" customWidth="1"/>
    <col min="11535" max="11536" width="12.81640625" customWidth="1"/>
    <col min="11538" max="11538" width="11.90625" customWidth="1"/>
    <col min="11541" max="11541" width="11.36328125" customWidth="1"/>
    <col min="11777" max="11777" width="2.7265625" customWidth="1"/>
    <col min="11778" max="11778" width="24.453125" customWidth="1"/>
    <col min="11779" max="11779" width="2.54296875" customWidth="1"/>
    <col min="11780" max="11781" width="12.26953125" customWidth="1"/>
    <col min="11782" max="11782" width="7.7265625" customWidth="1"/>
    <col min="11783" max="11783" width="24" customWidth="1"/>
    <col min="11785" max="11785" width="8.90625" customWidth="1"/>
    <col min="11786" max="11786" width="11.36328125" customWidth="1"/>
    <col min="11787" max="11787" width="31.36328125" customWidth="1"/>
    <col min="11788" max="11788" width="3.26953125" customWidth="1"/>
    <col min="11789" max="11789" width="26.90625" customWidth="1"/>
    <col min="11790" max="11790" width="2.54296875" customWidth="1"/>
    <col min="11791" max="11792" width="12.81640625" customWidth="1"/>
    <col min="11794" max="11794" width="11.90625" customWidth="1"/>
    <col min="11797" max="11797" width="11.36328125" customWidth="1"/>
    <col min="12033" max="12033" width="2.7265625" customWidth="1"/>
    <col min="12034" max="12034" width="24.453125" customWidth="1"/>
    <col min="12035" max="12035" width="2.54296875" customWidth="1"/>
    <col min="12036" max="12037" width="12.26953125" customWidth="1"/>
    <col min="12038" max="12038" width="7.7265625" customWidth="1"/>
    <col min="12039" max="12039" width="24" customWidth="1"/>
    <col min="12041" max="12041" width="8.90625" customWidth="1"/>
    <col min="12042" max="12042" width="11.36328125" customWidth="1"/>
    <col min="12043" max="12043" width="31.36328125" customWidth="1"/>
    <col min="12044" max="12044" width="3.26953125" customWidth="1"/>
    <col min="12045" max="12045" width="26.90625" customWidth="1"/>
    <col min="12046" max="12046" width="2.54296875" customWidth="1"/>
    <col min="12047" max="12048" width="12.81640625" customWidth="1"/>
    <col min="12050" max="12050" width="11.90625" customWidth="1"/>
    <col min="12053" max="12053" width="11.36328125" customWidth="1"/>
    <col min="12289" max="12289" width="2.7265625" customWidth="1"/>
    <col min="12290" max="12290" width="24.453125" customWidth="1"/>
    <col min="12291" max="12291" width="2.54296875" customWidth="1"/>
    <col min="12292" max="12293" width="12.26953125" customWidth="1"/>
    <col min="12294" max="12294" width="7.7265625" customWidth="1"/>
    <col min="12295" max="12295" width="24" customWidth="1"/>
    <col min="12297" max="12297" width="8.90625" customWidth="1"/>
    <col min="12298" max="12298" width="11.36328125" customWidth="1"/>
    <col min="12299" max="12299" width="31.36328125" customWidth="1"/>
    <col min="12300" max="12300" width="3.26953125" customWidth="1"/>
    <col min="12301" max="12301" width="26.90625" customWidth="1"/>
    <col min="12302" max="12302" width="2.54296875" customWidth="1"/>
    <col min="12303" max="12304" width="12.81640625" customWidth="1"/>
    <col min="12306" max="12306" width="11.90625" customWidth="1"/>
    <col min="12309" max="12309" width="11.36328125" customWidth="1"/>
    <col min="12545" max="12545" width="2.7265625" customWidth="1"/>
    <col min="12546" max="12546" width="24.453125" customWidth="1"/>
    <col min="12547" max="12547" width="2.54296875" customWidth="1"/>
    <col min="12548" max="12549" width="12.26953125" customWidth="1"/>
    <col min="12550" max="12550" width="7.7265625" customWidth="1"/>
    <col min="12551" max="12551" width="24" customWidth="1"/>
    <col min="12553" max="12553" width="8.90625" customWidth="1"/>
    <col min="12554" max="12554" width="11.36328125" customWidth="1"/>
    <col min="12555" max="12555" width="31.36328125" customWidth="1"/>
    <col min="12556" max="12556" width="3.26953125" customWidth="1"/>
    <col min="12557" max="12557" width="26.90625" customWidth="1"/>
    <col min="12558" max="12558" width="2.54296875" customWidth="1"/>
    <col min="12559" max="12560" width="12.81640625" customWidth="1"/>
    <col min="12562" max="12562" width="11.90625" customWidth="1"/>
    <col min="12565" max="12565" width="11.36328125" customWidth="1"/>
    <col min="12801" max="12801" width="2.7265625" customWidth="1"/>
    <col min="12802" max="12802" width="24.453125" customWidth="1"/>
    <col min="12803" max="12803" width="2.54296875" customWidth="1"/>
    <col min="12804" max="12805" width="12.26953125" customWidth="1"/>
    <col min="12806" max="12806" width="7.7265625" customWidth="1"/>
    <col min="12807" max="12807" width="24" customWidth="1"/>
    <col min="12809" max="12809" width="8.90625" customWidth="1"/>
    <col min="12810" max="12810" width="11.36328125" customWidth="1"/>
    <col min="12811" max="12811" width="31.36328125" customWidth="1"/>
    <col min="12812" max="12812" width="3.26953125" customWidth="1"/>
    <col min="12813" max="12813" width="26.90625" customWidth="1"/>
    <col min="12814" max="12814" width="2.54296875" customWidth="1"/>
    <col min="12815" max="12816" width="12.81640625" customWidth="1"/>
    <col min="12818" max="12818" width="11.90625" customWidth="1"/>
    <col min="12821" max="12821" width="11.36328125" customWidth="1"/>
    <col min="13057" max="13057" width="2.7265625" customWidth="1"/>
    <col min="13058" max="13058" width="24.453125" customWidth="1"/>
    <col min="13059" max="13059" width="2.54296875" customWidth="1"/>
    <col min="13060" max="13061" width="12.26953125" customWidth="1"/>
    <col min="13062" max="13062" width="7.7265625" customWidth="1"/>
    <col min="13063" max="13063" width="24" customWidth="1"/>
    <col min="13065" max="13065" width="8.90625" customWidth="1"/>
    <col min="13066" max="13066" width="11.36328125" customWidth="1"/>
    <col min="13067" max="13067" width="31.36328125" customWidth="1"/>
    <col min="13068" max="13068" width="3.26953125" customWidth="1"/>
    <col min="13069" max="13069" width="26.90625" customWidth="1"/>
    <col min="13070" max="13070" width="2.54296875" customWidth="1"/>
    <col min="13071" max="13072" width="12.81640625" customWidth="1"/>
    <col min="13074" max="13074" width="11.90625" customWidth="1"/>
    <col min="13077" max="13077" width="11.36328125" customWidth="1"/>
    <col min="13313" max="13313" width="2.7265625" customWidth="1"/>
    <col min="13314" max="13314" width="24.453125" customWidth="1"/>
    <col min="13315" max="13315" width="2.54296875" customWidth="1"/>
    <col min="13316" max="13317" width="12.26953125" customWidth="1"/>
    <col min="13318" max="13318" width="7.7265625" customWidth="1"/>
    <col min="13319" max="13319" width="24" customWidth="1"/>
    <col min="13321" max="13321" width="8.90625" customWidth="1"/>
    <col min="13322" max="13322" width="11.36328125" customWidth="1"/>
    <col min="13323" max="13323" width="31.36328125" customWidth="1"/>
    <col min="13324" max="13324" width="3.26953125" customWidth="1"/>
    <col min="13325" max="13325" width="26.90625" customWidth="1"/>
    <col min="13326" max="13326" width="2.54296875" customWidth="1"/>
    <col min="13327" max="13328" width="12.81640625" customWidth="1"/>
    <col min="13330" max="13330" width="11.90625" customWidth="1"/>
    <col min="13333" max="13333" width="11.36328125" customWidth="1"/>
    <col min="13569" max="13569" width="2.7265625" customWidth="1"/>
    <col min="13570" max="13570" width="24.453125" customWidth="1"/>
    <col min="13571" max="13571" width="2.54296875" customWidth="1"/>
    <col min="13572" max="13573" width="12.26953125" customWidth="1"/>
    <col min="13574" max="13574" width="7.7265625" customWidth="1"/>
    <col min="13575" max="13575" width="24" customWidth="1"/>
    <col min="13577" max="13577" width="8.90625" customWidth="1"/>
    <col min="13578" max="13578" width="11.36328125" customWidth="1"/>
    <col min="13579" max="13579" width="31.36328125" customWidth="1"/>
    <col min="13580" max="13580" width="3.26953125" customWidth="1"/>
    <col min="13581" max="13581" width="26.90625" customWidth="1"/>
    <col min="13582" max="13582" width="2.54296875" customWidth="1"/>
    <col min="13583" max="13584" width="12.81640625" customWidth="1"/>
    <col min="13586" max="13586" width="11.90625" customWidth="1"/>
    <col min="13589" max="13589" width="11.36328125" customWidth="1"/>
    <col min="13825" max="13825" width="2.7265625" customWidth="1"/>
    <col min="13826" max="13826" width="24.453125" customWidth="1"/>
    <col min="13827" max="13827" width="2.54296875" customWidth="1"/>
    <col min="13828" max="13829" width="12.26953125" customWidth="1"/>
    <col min="13830" max="13830" width="7.7265625" customWidth="1"/>
    <col min="13831" max="13831" width="24" customWidth="1"/>
    <col min="13833" max="13833" width="8.90625" customWidth="1"/>
    <col min="13834" max="13834" width="11.36328125" customWidth="1"/>
    <col min="13835" max="13835" width="31.36328125" customWidth="1"/>
    <col min="13836" max="13836" width="3.26953125" customWidth="1"/>
    <col min="13837" max="13837" width="26.90625" customWidth="1"/>
    <col min="13838" max="13838" width="2.54296875" customWidth="1"/>
    <col min="13839" max="13840" width="12.81640625" customWidth="1"/>
    <col min="13842" max="13842" width="11.90625" customWidth="1"/>
    <col min="13845" max="13845" width="11.36328125" customWidth="1"/>
    <col min="14081" max="14081" width="2.7265625" customWidth="1"/>
    <col min="14082" max="14082" width="24.453125" customWidth="1"/>
    <col min="14083" max="14083" width="2.54296875" customWidth="1"/>
    <col min="14084" max="14085" width="12.26953125" customWidth="1"/>
    <col min="14086" max="14086" width="7.7265625" customWidth="1"/>
    <col min="14087" max="14087" width="24" customWidth="1"/>
    <col min="14089" max="14089" width="8.90625" customWidth="1"/>
    <col min="14090" max="14090" width="11.36328125" customWidth="1"/>
    <col min="14091" max="14091" width="31.36328125" customWidth="1"/>
    <col min="14092" max="14092" width="3.26953125" customWidth="1"/>
    <col min="14093" max="14093" width="26.90625" customWidth="1"/>
    <col min="14094" max="14094" width="2.54296875" customWidth="1"/>
    <col min="14095" max="14096" width="12.81640625" customWidth="1"/>
    <col min="14098" max="14098" width="11.90625" customWidth="1"/>
    <col min="14101" max="14101" width="11.36328125" customWidth="1"/>
    <col min="14337" max="14337" width="2.7265625" customWidth="1"/>
    <col min="14338" max="14338" width="24.453125" customWidth="1"/>
    <col min="14339" max="14339" width="2.54296875" customWidth="1"/>
    <col min="14340" max="14341" width="12.26953125" customWidth="1"/>
    <col min="14342" max="14342" width="7.7265625" customWidth="1"/>
    <col min="14343" max="14343" width="24" customWidth="1"/>
    <col min="14345" max="14345" width="8.90625" customWidth="1"/>
    <col min="14346" max="14346" width="11.36328125" customWidth="1"/>
    <col min="14347" max="14347" width="31.36328125" customWidth="1"/>
    <col min="14348" max="14348" width="3.26953125" customWidth="1"/>
    <col min="14349" max="14349" width="26.90625" customWidth="1"/>
    <col min="14350" max="14350" width="2.54296875" customWidth="1"/>
    <col min="14351" max="14352" width="12.81640625" customWidth="1"/>
    <col min="14354" max="14354" width="11.90625" customWidth="1"/>
    <col min="14357" max="14357" width="11.36328125" customWidth="1"/>
    <col min="14593" max="14593" width="2.7265625" customWidth="1"/>
    <col min="14594" max="14594" width="24.453125" customWidth="1"/>
    <col min="14595" max="14595" width="2.54296875" customWidth="1"/>
    <col min="14596" max="14597" width="12.26953125" customWidth="1"/>
    <col min="14598" max="14598" width="7.7265625" customWidth="1"/>
    <col min="14599" max="14599" width="24" customWidth="1"/>
    <col min="14601" max="14601" width="8.90625" customWidth="1"/>
    <col min="14602" max="14602" width="11.36328125" customWidth="1"/>
    <col min="14603" max="14603" width="31.36328125" customWidth="1"/>
    <col min="14604" max="14604" width="3.26953125" customWidth="1"/>
    <col min="14605" max="14605" width="26.90625" customWidth="1"/>
    <col min="14606" max="14606" width="2.54296875" customWidth="1"/>
    <col min="14607" max="14608" width="12.81640625" customWidth="1"/>
    <col min="14610" max="14610" width="11.90625" customWidth="1"/>
    <col min="14613" max="14613" width="11.36328125" customWidth="1"/>
    <col min="14849" max="14849" width="2.7265625" customWidth="1"/>
    <col min="14850" max="14850" width="24.453125" customWidth="1"/>
    <col min="14851" max="14851" width="2.54296875" customWidth="1"/>
    <col min="14852" max="14853" width="12.26953125" customWidth="1"/>
    <col min="14854" max="14854" width="7.7265625" customWidth="1"/>
    <col min="14855" max="14855" width="24" customWidth="1"/>
    <col min="14857" max="14857" width="8.90625" customWidth="1"/>
    <col min="14858" max="14858" width="11.36328125" customWidth="1"/>
    <col min="14859" max="14859" width="31.36328125" customWidth="1"/>
    <col min="14860" max="14860" width="3.26953125" customWidth="1"/>
    <col min="14861" max="14861" width="26.90625" customWidth="1"/>
    <col min="14862" max="14862" width="2.54296875" customWidth="1"/>
    <col min="14863" max="14864" width="12.81640625" customWidth="1"/>
    <col min="14866" max="14866" width="11.90625" customWidth="1"/>
    <col min="14869" max="14869" width="11.36328125" customWidth="1"/>
    <col min="15105" max="15105" width="2.7265625" customWidth="1"/>
    <col min="15106" max="15106" width="24.453125" customWidth="1"/>
    <col min="15107" max="15107" width="2.54296875" customWidth="1"/>
    <col min="15108" max="15109" width="12.26953125" customWidth="1"/>
    <col min="15110" max="15110" width="7.7265625" customWidth="1"/>
    <col min="15111" max="15111" width="24" customWidth="1"/>
    <col min="15113" max="15113" width="8.90625" customWidth="1"/>
    <col min="15114" max="15114" width="11.36328125" customWidth="1"/>
    <col min="15115" max="15115" width="31.36328125" customWidth="1"/>
    <col min="15116" max="15116" width="3.26953125" customWidth="1"/>
    <col min="15117" max="15117" width="26.90625" customWidth="1"/>
    <col min="15118" max="15118" width="2.54296875" customWidth="1"/>
    <col min="15119" max="15120" width="12.81640625" customWidth="1"/>
    <col min="15122" max="15122" width="11.90625" customWidth="1"/>
    <col min="15125" max="15125" width="11.36328125" customWidth="1"/>
    <col min="15361" max="15361" width="2.7265625" customWidth="1"/>
    <col min="15362" max="15362" width="24.453125" customWidth="1"/>
    <col min="15363" max="15363" width="2.54296875" customWidth="1"/>
    <col min="15364" max="15365" width="12.26953125" customWidth="1"/>
    <col min="15366" max="15366" width="7.7265625" customWidth="1"/>
    <col min="15367" max="15367" width="24" customWidth="1"/>
    <col min="15369" max="15369" width="8.90625" customWidth="1"/>
    <col min="15370" max="15370" width="11.36328125" customWidth="1"/>
    <col min="15371" max="15371" width="31.36328125" customWidth="1"/>
    <col min="15372" max="15372" width="3.26953125" customWidth="1"/>
    <col min="15373" max="15373" width="26.90625" customWidth="1"/>
    <col min="15374" max="15374" width="2.54296875" customWidth="1"/>
    <col min="15375" max="15376" width="12.81640625" customWidth="1"/>
    <col min="15378" max="15378" width="11.90625" customWidth="1"/>
    <col min="15381" max="15381" width="11.36328125" customWidth="1"/>
    <col min="15617" max="15617" width="2.7265625" customWidth="1"/>
    <col min="15618" max="15618" width="24.453125" customWidth="1"/>
    <col min="15619" max="15619" width="2.54296875" customWidth="1"/>
    <col min="15620" max="15621" width="12.26953125" customWidth="1"/>
    <col min="15622" max="15622" width="7.7265625" customWidth="1"/>
    <col min="15623" max="15623" width="24" customWidth="1"/>
    <col min="15625" max="15625" width="8.90625" customWidth="1"/>
    <col min="15626" max="15626" width="11.36328125" customWidth="1"/>
    <col min="15627" max="15627" width="31.36328125" customWidth="1"/>
    <col min="15628" max="15628" width="3.26953125" customWidth="1"/>
    <col min="15629" max="15629" width="26.90625" customWidth="1"/>
    <col min="15630" max="15630" width="2.54296875" customWidth="1"/>
    <col min="15631" max="15632" width="12.81640625" customWidth="1"/>
    <col min="15634" max="15634" width="11.90625" customWidth="1"/>
    <col min="15637" max="15637" width="11.36328125" customWidth="1"/>
    <col min="15873" max="15873" width="2.7265625" customWidth="1"/>
    <col min="15874" max="15874" width="24.453125" customWidth="1"/>
    <col min="15875" max="15875" width="2.54296875" customWidth="1"/>
    <col min="15876" max="15877" width="12.26953125" customWidth="1"/>
    <col min="15878" max="15878" width="7.7265625" customWidth="1"/>
    <col min="15879" max="15879" width="24" customWidth="1"/>
    <col min="15881" max="15881" width="8.90625" customWidth="1"/>
    <col min="15882" max="15882" width="11.36328125" customWidth="1"/>
    <col min="15883" max="15883" width="31.36328125" customWidth="1"/>
    <col min="15884" max="15884" width="3.26953125" customWidth="1"/>
    <col min="15885" max="15885" width="26.90625" customWidth="1"/>
    <col min="15886" max="15886" width="2.54296875" customWidth="1"/>
    <col min="15887" max="15888" width="12.81640625" customWidth="1"/>
    <col min="15890" max="15890" width="11.90625" customWidth="1"/>
    <col min="15893" max="15893" width="11.36328125" customWidth="1"/>
    <col min="16129" max="16129" width="2.7265625" customWidth="1"/>
    <col min="16130" max="16130" width="24.453125" customWidth="1"/>
    <col min="16131" max="16131" width="2.54296875" customWidth="1"/>
    <col min="16132" max="16133" width="12.26953125" customWidth="1"/>
    <col min="16134" max="16134" width="7.7265625" customWidth="1"/>
    <col min="16135" max="16135" width="24" customWidth="1"/>
    <col min="16137" max="16137" width="8.90625" customWidth="1"/>
    <col min="16138" max="16138" width="11.36328125" customWidth="1"/>
    <col min="16139" max="16139" width="31.36328125" customWidth="1"/>
    <col min="16140" max="16140" width="3.26953125" customWidth="1"/>
    <col min="16141" max="16141" width="26.90625" customWidth="1"/>
    <col min="16142" max="16142" width="2.54296875" customWidth="1"/>
    <col min="16143" max="16144" width="12.81640625" customWidth="1"/>
    <col min="16146" max="16146" width="11.90625" customWidth="1"/>
    <col min="16149" max="16149" width="11.36328125" customWidth="1"/>
  </cols>
  <sheetData>
    <row r="1" spans="2:10" ht="26" x14ac:dyDescent="0.6">
      <c r="B1" s="81" t="s">
        <v>102</v>
      </c>
    </row>
    <row r="3" spans="2:10" ht="29" customHeight="1" thickBot="1" x14ac:dyDescent="0.4">
      <c r="B3" s="46" t="s">
        <v>0</v>
      </c>
      <c r="C3" s="47"/>
      <c r="D3" s="47">
        <v>2020</v>
      </c>
      <c r="E3" s="48">
        <v>2021</v>
      </c>
      <c r="F3" s="49"/>
      <c r="G3" s="46" t="s">
        <v>1</v>
      </c>
      <c r="H3" s="47"/>
      <c r="I3" s="47">
        <f>+D3</f>
        <v>2020</v>
      </c>
      <c r="J3" s="48">
        <f>+E3</f>
        <v>2021</v>
      </c>
    </row>
    <row r="4" spans="2:10" ht="15" thickTop="1" x14ac:dyDescent="0.35">
      <c r="B4" s="17" t="s">
        <v>2</v>
      </c>
      <c r="C4" s="45"/>
      <c r="D4" s="45"/>
      <c r="E4" s="18"/>
      <c r="G4" s="17" t="s">
        <v>3</v>
      </c>
      <c r="H4" s="45"/>
      <c r="I4" s="45"/>
      <c r="J4" s="18"/>
    </row>
    <row r="5" spans="2:10" ht="21.5" customHeight="1" x14ac:dyDescent="0.35">
      <c r="B5" s="6" t="s">
        <v>4</v>
      </c>
      <c r="C5" s="7"/>
      <c r="D5" s="7">
        <v>67500</v>
      </c>
      <c r="E5" s="11">
        <v>86100</v>
      </c>
      <c r="G5" s="6" t="s">
        <v>6</v>
      </c>
      <c r="H5" s="7"/>
      <c r="I5" s="7">
        <v>1200000</v>
      </c>
      <c r="J5" s="11">
        <v>1400000</v>
      </c>
    </row>
    <row r="6" spans="2:10" ht="21.5" customHeight="1" x14ac:dyDescent="0.35">
      <c r="B6" s="6" t="s">
        <v>7</v>
      </c>
      <c r="C6" s="7"/>
      <c r="D6" s="7">
        <v>67500</v>
      </c>
      <c r="E6" s="11">
        <v>87000</v>
      </c>
      <c r="G6" s="6" t="s">
        <v>8</v>
      </c>
      <c r="H6" s="7"/>
      <c r="I6" s="7">
        <v>180000</v>
      </c>
      <c r="J6" s="11">
        <v>210000</v>
      </c>
    </row>
    <row r="7" spans="2:10" ht="21.5" customHeight="1" x14ac:dyDescent="0.35">
      <c r="B7" s="6" t="s">
        <v>9</v>
      </c>
      <c r="C7" s="7"/>
      <c r="D7" s="7">
        <v>52500</v>
      </c>
      <c r="E7" s="11">
        <v>65000</v>
      </c>
      <c r="G7" s="6" t="s">
        <v>10</v>
      </c>
      <c r="H7" s="7"/>
      <c r="I7" s="8">
        <v>60000</v>
      </c>
      <c r="J7" s="9">
        <v>75000</v>
      </c>
    </row>
    <row r="8" spans="2:10" ht="21.5" customHeight="1" x14ac:dyDescent="0.35">
      <c r="B8" s="6" t="s">
        <v>11</v>
      </c>
      <c r="C8" s="7"/>
      <c r="D8" s="8">
        <v>15000</v>
      </c>
      <c r="E8" s="9">
        <v>13000</v>
      </c>
      <c r="G8" s="6" t="s">
        <v>12</v>
      </c>
      <c r="H8" s="5"/>
      <c r="I8" s="5">
        <v>1440000</v>
      </c>
      <c r="J8" s="10">
        <v>1685000</v>
      </c>
    </row>
    <row r="9" spans="2:10" ht="21.5" customHeight="1" x14ac:dyDescent="0.35">
      <c r="B9" s="6" t="s">
        <v>13</v>
      </c>
      <c r="C9" s="5"/>
      <c r="D9" s="5">
        <v>202500</v>
      </c>
      <c r="E9" s="10">
        <v>251100</v>
      </c>
      <c r="G9" s="6"/>
      <c r="H9" s="5"/>
      <c r="I9" s="5"/>
      <c r="J9" s="10"/>
    </row>
    <row r="10" spans="2:10" ht="21.5" customHeight="1" x14ac:dyDescent="0.35">
      <c r="B10" s="6"/>
      <c r="C10" s="5"/>
      <c r="D10" s="5"/>
      <c r="E10" s="10"/>
      <c r="G10" s="17" t="s">
        <v>14</v>
      </c>
      <c r="H10" s="5"/>
      <c r="I10" s="5"/>
      <c r="J10" s="10"/>
    </row>
    <row r="11" spans="2:10" ht="21.5" customHeight="1" x14ac:dyDescent="0.35">
      <c r="B11" s="17" t="s">
        <v>15</v>
      </c>
      <c r="C11" s="5"/>
      <c r="D11" s="5"/>
      <c r="E11" s="10"/>
      <c r="G11" s="6" t="s">
        <v>6</v>
      </c>
      <c r="H11" s="7"/>
      <c r="I11" s="7">
        <v>330000</v>
      </c>
      <c r="J11" s="11">
        <v>405000</v>
      </c>
    </row>
    <row r="12" spans="2:10" ht="21.5" customHeight="1" x14ac:dyDescent="0.35">
      <c r="B12" s="6" t="s">
        <v>16</v>
      </c>
      <c r="C12" s="7"/>
      <c r="D12" s="7">
        <v>3750000</v>
      </c>
      <c r="E12" s="10">
        <v>3750000</v>
      </c>
      <c r="G12" s="6" t="s">
        <v>8</v>
      </c>
      <c r="H12" s="7"/>
      <c r="I12" s="7">
        <v>150000</v>
      </c>
      <c r="J12" s="11">
        <v>172500</v>
      </c>
    </row>
    <row r="13" spans="2:10" ht="21.5" customHeight="1" x14ac:dyDescent="0.35">
      <c r="B13" s="6" t="s">
        <v>17</v>
      </c>
      <c r="C13" s="7"/>
      <c r="D13" s="7">
        <v>675000</v>
      </c>
      <c r="E13" s="11">
        <v>800000</v>
      </c>
      <c r="G13" s="6" t="s">
        <v>10</v>
      </c>
      <c r="H13" s="7"/>
      <c r="I13" s="8">
        <v>37500</v>
      </c>
      <c r="J13" s="9">
        <v>52500</v>
      </c>
    </row>
    <row r="14" spans="2:10" ht="21.5" customHeight="1" x14ac:dyDescent="0.35">
      <c r="B14" s="6" t="s">
        <v>18</v>
      </c>
      <c r="C14" s="7"/>
      <c r="D14" s="8">
        <v>75000</v>
      </c>
      <c r="E14" s="9">
        <v>100000</v>
      </c>
      <c r="G14" s="6" t="s">
        <v>19</v>
      </c>
      <c r="H14" s="5"/>
      <c r="I14" s="5">
        <v>517500</v>
      </c>
      <c r="J14" s="10">
        <v>630000</v>
      </c>
    </row>
    <row r="15" spans="2:10" ht="21.5" customHeight="1" x14ac:dyDescent="0.35">
      <c r="B15" s="6" t="s">
        <v>20</v>
      </c>
      <c r="C15" s="5"/>
      <c r="D15" s="5">
        <v>4500000</v>
      </c>
      <c r="E15" s="10">
        <v>4650000</v>
      </c>
      <c r="G15" s="6"/>
      <c r="H15" s="5"/>
      <c r="I15" s="5"/>
      <c r="J15" s="10"/>
    </row>
    <row r="16" spans="2:10" ht="21.5" customHeight="1" x14ac:dyDescent="0.35">
      <c r="B16" s="12" t="s">
        <v>21</v>
      </c>
      <c r="C16" s="13"/>
      <c r="D16" s="24">
        <v>-450000</v>
      </c>
      <c r="E16" s="25">
        <v>-550000</v>
      </c>
      <c r="G16" s="6" t="s">
        <v>22</v>
      </c>
      <c r="H16" s="5"/>
      <c r="I16" s="5">
        <v>922500</v>
      </c>
      <c r="J16" s="10">
        <v>1055000</v>
      </c>
    </row>
    <row r="17" spans="2:22" ht="21.5" customHeight="1" x14ac:dyDescent="0.35">
      <c r="B17" s="6" t="s">
        <v>23</v>
      </c>
      <c r="C17" s="5"/>
      <c r="D17" s="5">
        <v>4050000</v>
      </c>
      <c r="E17" s="10">
        <v>4100000</v>
      </c>
      <c r="G17" s="6"/>
      <c r="H17" s="5"/>
      <c r="I17" s="5"/>
      <c r="J17" s="10"/>
    </row>
    <row r="18" spans="2:22" ht="21.5" customHeight="1" x14ac:dyDescent="0.35">
      <c r="B18" s="6"/>
      <c r="C18" s="5"/>
      <c r="D18" s="5"/>
      <c r="E18" s="10"/>
      <c r="G18" s="17" t="s">
        <v>24</v>
      </c>
      <c r="H18" s="5"/>
      <c r="I18" s="5"/>
      <c r="J18" s="10"/>
    </row>
    <row r="19" spans="2:22" ht="21.5" customHeight="1" x14ac:dyDescent="0.35">
      <c r="B19" s="6" t="s">
        <v>25</v>
      </c>
      <c r="C19" s="7"/>
      <c r="D19" s="7">
        <v>300000</v>
      </c>
      <c r="E19" s="11">
        <v>400000</v>
      </c>
      <c r="G19" s="6" t="s">
        <v>26</v>
      </c>
      <c r="H19" s="7"/>
      <c r="I19" s="7">
        <v>217500</v>
      </c>
      <c r="J19" s="11">
        <v>247500</v>
      </c>
    </row>
    <row r="20" spans="2:22" ht="21.5" customHeight="1" x14ac:dyDescent="0.35">
      <c r="B20" s="6"/>
      <c r="C20" s="5"/>
      <c r="D20" s="5"/>
      <c r="E20" s="10"/>
      <c r="G20" s="6" t="s">
        <v>27</v>
      </c>
      <c r="H20" s="7"/>
      <c r="I20" s="7">
        <v>112500</v>
      </c>
      <c r="J20" s="11">
        <v>120000</v>
      </c>
    </row>
    <row r="21" spans="2:22" ht="21.5" customHeight="1" thickBot="1" x14ac:dyDescent="0.4">
      <c r="B21" s="6" t="s">
        <v>28</v>
      </c>
      <c r="C21" s="5"/>
      <c r="D21" s="28">
        <v>4552500</v>
      </c>
      <c r="E21" s="29">
        <v>4751100</v>
      </c>
      <c r="G21" s="6" t="s">
        <v>29</v>
      </c>
      <c r="H21" s="7"/>
      <c r="I21" s="8">
        <v>15000</v>
      </c>
      <c r="J21" s="9">
        <v>18000</v>
      </c>
    </row>
    <row r="22" spans="2:22" ht="21.5" customHeight="1" thickTop="1" x14ac:dyDescent="0.35">
      <c r="B22" s="6"/>
      <c r="C22" s="5"/>
      <c r="D22" s="5"/>
      <c r="E22" s="10"/>
      <c r="G22" s="6" t="s">
        <v>30</v>
      </c>
      <c r="H22" s="5"/>
      <c r="I22" s="5">
        <v>345000</v>
      </c>
      <c r="J22" s="10">
        <v>385500</v>
      </c>
    </row>
    <row r="23" spans="2:22" ht="21.5" customHeight="1" x14ac:dyDescent="0.35">
      <c r="B23" s="17" t="s">
        <v>31</v>
      </c>
      <c r="C23" s="5"/>
      <c r="D23" s="5"/>
      <c r="E23" s="10"/>
      <c r="G23" s="6"/>
      <c r="H23" s="5"/>
      <c r="I23" s="15"/>
      <c r="J23" s="16"/>
    </row>
    <row r="24" spans="2:22" ht="21.5" customHeight="1" x14ac:dyDescent="0.35">
      <c r="B24" s="6"/>
      <c r="C24" s="5"/>
      <c r="D24" s="5"/>
      <c r="E24" s="10"/>
      <c r="G24" s="17" t="s">
        <v>32</v>
      </c>
      <c r="H24" s="5"/>
      <c r="I24" s="15">
        <v>577500</v>
      </c>
      <c r="J24" s="16">
        <v>669500</v>
      </c>
    </row>
    <row r="25" spans="2:22" ht="21.5" customHeight="1" x14ac:dyDescent="0.35">
      <c r="B25" s="17" t="s">
        <v>33</v>
      </c>
      <c r="C25" s="5"/>
      <c r="D25" s="5"/>
      <c r="E25" s="10"/>
      <c r="G25" s="6"/>
      <c r="H25" s="5"/>
      <c r="I25" s="5"/>
      <c r="J25" s="10"/>
    </row>
    <row r="26" spans="2:22" ht="21.5" customHeight="1" x14ac:dyDescent="0.35">
      <c r="B26" s="6" t="s">
        <v>34</v>
      </c>
      <c r="C26" s="7"/>
      <c r="D26" s="7">
        <v>52500</v>
      </c>
      <c r="E26" s="11">
        <v>65000</v>
      </c>
      <c r="G26" s="17" t="s">
        <v>35</v>
      </c>
      <c r="H26" s="7"/>
      <c r="I26" s="7">
        <v>90000</v>
      </c>
      <c r="J26" s="14">
        <v>100000</v>
      </c>
    </row>
    <row r="27" spans="2:22" ht="21.5" customHeight="1" x14ac:dyDescent="0.35">
      <c r="B27" s="6" t="s">
        <v>36</v>
      </c>
      <c r="C27" s="7"/>
      <c r="D27" s="7">
        <v>18000</v>
      </c>
      <c r="E27" s="11">
        <v>15000</v>
      </c>
      <c r="G27" s="30"/>
      <c r="H27" s="5"/>
      <c r="I27" s="5"/>
      <c r="J27" s="10"/>
    </row>
    <row r="28" spans="2:22" ht="21.5" customHeight="1" x14ac:dyDescent="0.35">
      <c r="B28" s="6" t="s">
        <v>37</v>
      </c>
      <c r="C28" s="7"/>
      <c r="D28" s="7">
        <v>15000</v>
      </c>
      <c r="E28" s="11">
        <v>10000</v>
      </c>
      <c r="G28" s="17" t="s">
        <v>38</v>
      </c>
      <c r="H28" s="5"/>
      <c r="I28" s="5">
        <v>487500</v>
      </c>
      <c r="J28" s="10">
        <f>+J24-J26</f>
        <v>569500</v>
      </c>
    </row>
    <row r="29" spans="2:22" ht="21.5" customHeight="1" x14ac:dyDescent="0.35">
      <c r="B29" s="6" t="s">
        <v>39</v>
      </c>
      <c r="C29" s="7"/>
      <c r="D29" s="8">
        <v>30000</v>
      </c>
      <c r="E29" s="9">
        <v>30000</v>
      </c>
      <c r="G29" s="6"/>
      <c r="H29" s="5"/>
      <c r="I29" s="5"/>
      <c r="J29" s="10"/>
      <c r="U29" s="4" t="s">
        <v>40</v>
      </c>
      <c r="V29" s="4" t="s">
        <v>41</v>
      </c>
    </row>
    <row r="30" spans="2:22" ht="21.5" customHeight="1" x14ac:dyDescent="0.35">
      <c r="B30" s="6" t="s">
        <v>42</v>
      </c>
      <c r="C30" s="5"/>
      <c r="D30" s="5">
        <v>115500</v>
      </c>
      <c r="E30" s="10">
        <v>120000</v>
      </c>
      <c r="G30" s="17" t="s">
        <v>43</v>
      </c>
      <c r="H30" s="5"/>
      <c r="I30" s="5">
        <v>144000</v>
      </c>
      <c r="J30" s="14">
        <v>136000</v>
      </c>
      <c r="U30" s="4" t="s">
        <v>44</v>
      </c>
      <c r="V30" s="4" t="s">
        <v>45</v>
      </c>
    </row>
    <row r="31" spans="2:22" ht="21.5" customHeight="1" x14ac:dyDescent="0.35">
      <c r="B31" s="6"/>
      <c r="C31" s="5"/>
      <c r="D31" s="5"/>
      <c r="E31" s="10"/>
      <c r="G31" s="6"/>
      <c r="H31" s="5"/>
      <c r="I31" s="15"/>
      <c r="J31" s="16"/>
      <c r="U31" s="4" t="s">
        <v>46</v>
      </c>
      <c r="V31" s="4" t="s">
        <v>45</v>
      </c>
    </row>
    <row r="32" spans="2:22" ht="21.5" customHeight="1" x14ac:dyDescent="0.35">
      <c r="B32" s="6" t="s">
        <v>47</v>
      </c>
      <c r="C32" s="7"/>
      <c r="D32" s="7">
        <v>1800000</v>
      </c>
      <c r="E32" s="11">
        <v>1700000</v>
      </c>
      <c r="G32" s="6" t="s">
        <v>48</v>
      </c>
      <c r="H32" s="5"/>
      <c r="I32" s="5">
        <v>343500</v>
      </c>
      <c r="J32" s="10">
        <f>+J28-J30</f>
        <v>433500</v>
      </c>
      <c r="U32" s="4" t="s">
        <v>49</v>
      </c>
      <c r="V32" s="4" t="s">
        <v>41</v>
      </c>
    </row>
    <row r="33" spans="2:22" ht="21.5" customHeight="1" x14ac:dyDescent="0.35">
      <c r="B33" s="6"/>
      <c r="C33" s="5"/>
      <c r="D33" s="5"/>
      <c r="E33" s="10"/>
      <c r="G33" s="6"/>
      <c r="H33" s="5"/>
      <c r="I33" s="5"/>
      <c r="J33" s="10"/>
      <c r="U33" s="4" t="s">
        <v>50</v>
      </c>
      <c r="V33" s="4" t="s">
        <v>45</v>
      </c>
    </row>
    <row r="34" spans="2:22" ht="21.5" customHeight="1" x14ac:dyDescent="0.35">
      <c r="B34" s="12" t="s">
        <v>51</v>
      </c>
      <c r="C34" s="13"/>
      <c r="D34" s="13">
        <v>18000</v>
      </c>
      <c r="E34" s="14">
        <v>22000</v>
      </c>
      <c r="G34" s="17" t="s">
        <v>52</v>
      </c>
      <c r="H34" s="31"/>
      <c r="I34" s="5">
        <v>137400</v>
      </c>
      <c r="J34" s="14">
        <f>+J32*0.4</f>
        <v>173400</v>
      </c>
      <c r="Q34" s="2">
        <f>+J34-4000</f>
        <v>169400</v>
      </c>
      <c r="R34" t="s">
        <v>53</v>
      </c>
      <c r="U34" s="4" t="s">
        <v>54</v>
      </c>
      <c r="V34" s="4" t="s">
        <v>41</v>
      </c>
    </row>
    <row r="35" spans="2:22" ht="21.5" customHeight="1" x14ac:dyDescent="0.35">
      <c r="B35" s="6"/>
      <c r="C35" s="5"/>
      <c r="D35" s="15"/>
      <c r="E35" s="16"/>
      <c r="G35" s="6"/>
      <c r="H35" s="5"/>
      <c r="I35" s="5"/>
      <c r="J35" s="10"/>
    </row>
    <row r="36" spans="2:22" ht="21.5" customHeight="1" thickBot="1" x14ac:dyDescent="0.4">
      <c r="B36" s="6" t="s">
        <v>55</v>
      </c>
      <c r="C36" s="5"/>
      <c r="D36" s="5">
        <v>1933500</v>
      </c>
      <c r="E36" s="10">
        <v>1842000</v>
      </c>
      <c r="G36" s="6" t="s">
        <v>5</v>
      </c>
      <c r="H36" s="5"/>
      <c r="I36" s="28">
        <v>206100</v>
      </c>
      <c r="J36" s="29">
        <f>+J32-J34</f>
        <v>260100</v>
      </c>
    </row>
    <row r="37" spans="2:22" ht="21.5" customHeight="1" thickTop="1" x14ac:dyDescent="0.35">
      <c r="B37" s="6"/>
      <c r="C37" s="5"/>
      <c r="D37" s="5"/>
      <c r="E37" s="10"/>
      <c r="G37" s="6"/>
      <c r="H37" s="45"/>
      <c r="I37" s="45"/>
      <c r="J37" s="18"/>
    </row>
    <row r="38" spans="2:22" ht="21.5" customHeight="1" x14ac:dyDescent="0.35">
      <c r="B38" s="17" t="s">
        <v>56</v>
      </c>
      <c r="C38" s="5"/>
      <c r="D38" s="5"/>
      <c r="E38" s="10"/>
      <c r="G38" s="6"/>
      <c r="H38" s="45"/>
      <c r="I38" s="45"/>
      <c r="J38" s="18"/>
    </row>
    <row r="39" spans="2:22" x14ac:dyDescent="0.35">
      <c r="B39" s="6" t="s">
        <v>57</v>
      </c>
      <c r="C39" s="7"/>
      <c r="D39" s="7">
        <v>1500000</v>
      </c>
      <c r="E39" s="11">
        <v>1500000</v>
      </c>
      <c r="G39" s="6"/>
      <c r="H39" s="45"/>
      <c r="I39" s="45"/>
      <c r="J39" s="18"/>
    </row>
    <row r="40" spans="2:22" x14ac:dyDescent="0.35">
      <c r="B40" s="6" t="s">
        <v>58</v>
      </c>
      <c r="C40" s="7"/>
      <c r="D40" s="7">
        <v>0</v>
      </c>
      <c r="E40" s="11">
        <v>30000</v>
      </c>
      <c r="G40" s="6"/>
      <c r="H40" s="45"/>
      <c r="I40" s="45"/>
      <c r="J40" s="18"/>
    </row>
    <row r="41" spans="2:22" x14ac:dyDescent="0.35">
      <c r="B41" s="6" t="s">
        <v>59</v>
      </c>
      <c r="C41" s="5"/>
      <c r="D41" s="15">
        <v>1119000</v>
      </c>
      <c r="E41" s="16">
        <v>1379100</v>
      </c>
      <c r="G41" s="6"/>
      <c r="H41" s="45"/>
      <c r="I41" s="45"/>
      <c r="J41" s="18"/>
    </row>
    <row r="42" spans="2:22" x14ac:dyDescent="0.35">
      <c r="B42" s="6" t="s">
        <v>60</v>
      </c>
      <c r="C42" s="5"/>
      <c r="D42" s="5">
        <v>2619000</v>
      </c>
      <c r="E42" s="10">
        <v>2909100</v>
      </c>
      <c r="G42" s="6"/>
      <c r="H42" s="45"/>
      <c r="I42" s="45"/>
      <c r="J42" s="18"/>
    </row>
    <row r="43" spans="2:22" x14ac:dyDescent="0.35">
      <c r="B43" s="6"/>
      <c r="C43" s="5"/>
      <c r="D43" s="5"/>
      <c r="E43" s="10"/>
      <c r="G43" s="6"/>
      <c r="H43" s="45"/>
      <c r="I43" s="45"/>
      <c r="J43" s="18"/>
    </row>
    <row r="44" spans="2:22" ht="15" thickBot="1" x14ac:dyDescent="0.4">
      <c r="B44" s="6" t="s">
        <v>61</v>
      </c>
      <c r="C44" s="5"/>
      <c r="D44" s="28">
        <v>4552500</v>
      </c>
      <c r="E44" s="29">
        <v>4751100</v>
      </c>
      <c r="G44" s="6"/>
      <c r="H44" s="45"/>
      <c r="I44" s="45"/>
      <c r="J44" s="18"/>
    </row>
    <row r="45" spans="2:22" ht="15.5" thickTop="1" thickBot="1" x14ac:dyDescent="0.4">
      <c r="B45" s="32"/>
      <c r="C45" s="33"/>
      <c r="D45" s="33"/>
      <c r="E45" s="34"/>
      <c r="G45" s="32"/>
      <c r="H45" s="35"/>
      <c r="I45" s="35"/>
      <c r="J45" s="36"/>
    </row>
    <row r="47" spans="2:22" s="54" customFormat="1" ht="30" customHeight="1" thickBot="1" x14ac:dyDescent="0.4">
      <c r="B47" s="51" t="s">
        <v>62</v>
      </c>
      <c r="C47" s="52"/>
      <c r="D47" s="53">
        <f>+D3</f>
        <v>2020</v>
      </c>
      <c r="E47" s="53">
        <f>+E3</f>
        <v>2021</v>
      </c>
      <c r="G47" s="55" t="s">
        <v>63</v>
      </c>
      <c r="H47" s="56"/>
      <c r="I47" s="52"/>
      <c r="J47" s="52"/>
    </row>
    <row r="48" spans="2:22" ht="15" thickTop="1" x14ac:dyDescent="0.35">
      <c r="B48" s="19" t="s">
        <v>64</v>
      </c>
      <c r="D48" s="37"/>
      <c r="E48" s="37"/>
      <c r="H48" s="3"/>
    </row>
    <row r="49" spans="2:21" x14ac:dyDescent="0.35">
      <c r="B49" s="20" t="s">
        <v>65</v>
      </c>
      <c r="C49" s="21"/>
      <c r="D49" s="38"/>
      <c r="E49" s="39"/>
      <c r="G49" s="4" t="s">
        <v>66</v>
      </c>
      <c r="H49" s="19"/>
    </row>
    <row r="50" spans="2:21" x14ac:dyDescent="0.35">
      <c r="B50" s="20"/>
      <c r="C50" s="21"/>
      <c r="D50" s="38"/>
      <c r="E50" s="38"/>
    </row>
    <row r="51" spans="2:21" x14ac:dyDescent="0.35">
      <c r="B51" s="22" t="s">
        <v>67</v>
      </c>
      <c r="C51" s="22"/>
      <c r="D51" s="40"/>
      <c r="E51" s="38"/>
    </row>
    <row r="52" spans="2:21" x14ac:dyDescent="0.35">
      <c r="B52" s="20" t="s">
        <v>68</v>
      </c>
      <c r="C52" s="21"/>
      <c r="D52" s="41"/>
      <c r="E52" s="41"/>
      <c r="G52" s="4" t="s">
        <v>69</v>
      </c>
      <c r="H52" s="4"/>
      <c r="U52" s="26" t="s">
        <v>99</v>
      </c>
    </row>
    <row r="53" spans="2:21" x14ac:dyDescent="0.35">
      <c r="B53" s="20" t="s">
        <v>70</v>
      </c>
      <c r="C53" s="21"/>
      <c r="D53" s="41"/>
      <c r="E53" s="41"/>
      <c r="G53" s="4" t="s">
        <v>71</v>
      </c>
      <c r="H53" s="4"/>
      <c r="U53" s="26" t="s">
        <v>100</v>
      </c>
    </row>
    <row r="54" spans="2:21" x14ac:dyDescent="0.35">
      <c r="B54" s="20" t="s">
        <v>72</v>
      </c>
      <c r="C54" s="21"/>
      <c r="D54" s="41"/>
      <c r="E54" s="41"/>
      <c r="G54" s="23" t="s">
        <v>73</v>
      </c>
      <c r="H54" s="4"/>
      <c r="U54" s="26" t="s">
        <v>101</v>
      </c>
    </row>
    <row r="55" spans="2:21" x14ac:dyDescent="0.35">
      <c r="B55" s="20" t="s">
        <v>74</v>
      </c>
      <c r="C55" s="21"/>
      <c r="D55" s="41"/>
      <c r="E55" s="41"/>
      <c r="G55" s="4" t="s">
        <v>75</v>
      </c>
      <c r="H55" s="4"/>
    </row>
    <row r="56" spans="2:21" x14ac:dyDescent="0.35">
      <c r="B56" s="20" t="s">
        <v>76</v>
      </c>
      <c r="C56" s="21"/>
      <c r="D56" s="42"/>
      <c r="E56" s="43"/>
      <c r="G56" s="4" t="s">
        <v>77</v>
      </c>
      <c r="H56" s="4"/>
    </row>
    <row r="57" spans="2:21" x14ac:dyDescent="0.35">
      <c r="B57" s="20"/>
      <c r="D57" s="38"/>
      <c r="E57" s="38"/>
      <c r="H57" s="4"/>
    </row>
    <row r="58" spans="2:21" x14ac:dyDescent="0.35">
      <c r="B58" s="22" t="s">
        <v>78</v>
      </c>
      <c r="C58" s="4"/>
      <c r="D58" s="38"/>
      <c r="E58" s="38"/>
      <c r="H58" s="4"/>
    </row>
    <row r="59" spans="2:21" x14ac:dyDescent="0.35">
      <c r="B59" s="20"/>
      <c r="D59" s="44"/>
      <c r="E59" s="39"/>
      <c r="H59" s="4"/>
    </row>
    <row r="60" spans="2:21" x14ac:dyDescent="0.35">
      <c r="B60" s="20" t="s">
        <v>79</v>
      </c>
      <c r="D60" s="39"/>
      <c r="E60" s="39"/>
      <c r="G60" s="26" t="s">
        <v>80</v>
      </c>
      <c r="H60" s="4"/>
    </row>
    <row r="61" spans="2:21" x14ac:dyDescent="0.35">
      <c r="B61" s="27" t="s">
        <v>81</v>
      </c>
      <c r="D61" s="41"/>
      <c r="E61" s="41"/>
      <c r="G61" s="26" t="s">
        <v>82</v>
      </c>
      <c r="H61" s="4"/>
    </row>
    <row r="62" spans="2:21" x14ac:dyDescent="0.35">
      <c r="B62" s="27" t="s">
        <v>83</v>
      </c>
      <c r="D62" s="41"/>
      <c r="E62" s="41"/>
      <c r="G62" s="4" t="s">
        <v>84</v>
      </c>
    </row>
    <row r="63" spans="2:21" x14ac:dyDescent="0.35">
      <c r="B63" s="20"/>
      <c r="D63" s="38"/>
      <c r="E63" s="38"/>
    </row>
    <row r="64" spans="2:21" x14ac:dyDescent="0.35">
      <c r="B64" s="22" t="s">
        <v>85</v>
      </c>
      <c r="D64" s="38"/>
      <c r="E64" s="38"/>
    </row>
    <row r="65" spans="2:9" x14ac:dyDescent="0.35">
      <c r="B65" s="20" t="s">
        <v>86</v>
      </c>
      <c r="D65" s="38"/>
      <c r="E65" s="41"/>
      <c r="G65" s="26" t="s">
        <v>87</v>
      </c>
    </row>
    <row r="66" spans="2:9" x14ac:dyDescent="0.35">
      <c r="B66" s="20" t="s">
        <v>88</v>
      </c>
      <c r="D66" s="38"/>
      <c r="E66" s="43"/>
      <c r="G66" s="4" t="s">
        <v>89</v>
      </c>
    </row>
    <row r="67" spans="2:9" x14ac:dyDescent="0.35">
      <c r="B67" s="20"/>
      <c r="D67" s="38"/>
      <c r="E67" s="38"/>
    </row>
    <row r="68" spans="2:9" x14ac:dyDescent="0.35">
      <c r="B68" s="22" t="s">
        <v>90</v>
      </c>
      <c r="D68" s="38"/>
      <c r="E68" s="38"/>
    </row>
    <row r="69" spans="2:9" x14ac:dyDescent="0.35">
      <c r="B69" s="20" t="s">
        <v>91</v>
      </c>
      <c r="D69" s="39"/>
      <c r="E69" s="39"/>
      <c r="G69" s="4" t="s">
        <v>92</v>
      </c>
    </row>
    <row r="70" spans="2:9" x14ac:dyDescent="0.35">
      <c r="B70" s="20" t="s">
        <v>93</v>
      </c>
      <c r="D70" s="39"/>
      <c r="E70" s="39"/>
      <c r="G70" s="26" t="s">
        <v>94</v>
      </c>
    </row>
    <row r="71" spans="2:9" x14ac:dyDescent="0.35">
      <c r="B71" s="20" t="s">
        <v>95</v>
      </c>
      <c r="D71" s="38"/>
      <c r="E71" s="39"/>
      <c r="G71" s="4" t="s">
        <v>96</v>
      </c>
    </row>
    <row r="72" spans="2:9" x14ac:dyDescent="0.35">
      <c r="B72" s="20" t="s">
        <v>97</v>
      </c>
      <c r="D72" s="38"/>
      <c r="E72" s="39"/>
      <c r="G72" s="4" t="s">
        <v>98</v>
      </c>
    </row>
    <row r="73" spans="2:9" x14ac:dyDescent="0.35">
      <c r="D73" s="37"/>
      <c r="E73" s="37"/>
    </row>
    <row r="74" spans="2:9" x14ac:dyDescent="0.35">
      <c r="B74" s="19" t="s">
        <v>103</v>
      </c>
      <c r="F74" s="57"/>
      <c r="G74" s="1"/>
      <c r="H74" s="1"/>
      <c r="I74" s="1"/>
    </row>
    <row r="75" spans="2:9" x14ac:dyDescent="0.35">
      <c r="B75" s="19" t="s">
        <v>105</v>
      </c>
      <c r="D75" s="57"/>
      <c r="E75" s="58"/>
      <c r="F75" s="57"/>
      <c r="G75" s="1"/>
      <c r="H75" s="1"/>
    </row>
    <row r="76" spans="2:9" x14ac:dyDescent="0.35">
      <c r="B76" t="s">
        <v>106</v>
      </c>
      <c r="D76" s="57"/>
      <c r="E76" s="58"/>
      <c r="F76" s="57"/>
      <c r="G76" s="1"/>
      <c r="H76" s="1"/>
    </row>
    <row r="77" spans="2:9" x14ac:dyDescent="0.35">
      <c r="D77" s="57"/>
      <c r="E77" s="58"/>
      <c r="G77" s="1"/>
      <c r="H77" s="1"/>
    </row>
    <row r="78" spans="2:9" ht="15" thickBot="1" x14ac:dyDescent="0.4">
      <c r="B78" s="50"/>
      <c r="C78" s="78" t="s">
        <v>119</v>
      </c>
      <c r="D78" s="53">
        <v>2021</v>
      </c>
      <c r="E78" s="53">
        <v>2022</v>
      </c>
      <c r="G78" s="57"/>
      <c r="H78" s="1"/>
    </row>
    <row r="79" spans="2:9" ht="15" thickTop="1" x14ac:dyDescent="0.35">
      <c r="B79" t="s">
        <v>115</v>
      </c>
      <c r="C79" s="77">
        <v>1.2</v>
      </c>
      <c r="D79" s="79">
        <f>$C79*((D9-D30)/D21)</f>
        <v>2.2932454695222405E-2</v>
      </c>
      <c r="E79" s="79">
        <f>$C79*((E9-E30)/E21)</f>
        <v>3.3112331881038071E-2</v>
      </c>
      <c r="F79" s="57"/>
      <c r="G79" s="1"/>
      <c r="H79" s="1"/>
    </row>
    <row r="80" spans="2:9" x14ac:dyDescent="0.35">
      <c r="B80" t="s">
        <v>116</v>
      </c>
      <c r="C80" s="77">
        <v>1.4</v>
      </c>
      <c r="D80" s="79">
        <f>+$C80*(D41/D21)</f>
        <v>0.3441186161449753</v>
      </c>
      <c r="E80" s="79">
        <f>+$C80*(E41/E21)</f>
        <v>0.40637747048052025</v>
      </c>
      <c r="F80" s="57"/>
      <c r="G80" s="1"/>
      <c r="H80" s="1"/>
    </row>
    <row r="81" spans="2:9" x14ac:dyDescent="0.35">
      <c r="B81" t="s">
        <v>117</v>
      </c>
      <c r="C81" s="77">
        <v>3.3</v>
      </c>
      <c r="D81" s="79">
        <f>$C81*(I28/D21)</f>
        <v>0.35337726523887975</v>
      </c>
      <c r="E81" s="79">
        <f>$C81*(J28/E21)</f>
        <v>0.3955610279724695</v>
      </c>
      <c r="F81" s="57"/>
      <c r="G81" s="1"/>
      <c r="H81" s="1"/>
    </row>
    <row r="82" spans="2:9" x14ac:dyDescent="0.35">
      <c r="B82" t="s">
        <v>120</v>
      </c>
      <c r="C82" s="77">
        <v>0.6</v>
      </c>
      <c r="D82" s="79">
        <f>$C82*(D42/D36)</f>
        <v>0.812723041117145</v>
      </c>
      <c r="E82" s="79">
        <f>$C82*(E42/E36)</f>
        <v>0.9475895765472313</v>
      </c>
      <c r="F82" s="57"/>
      <c r="G82" s="1"/>
      <c r="H82" s="1"/>
    </row>
    <row r="83" spans="2:9" x14ac:dyDescent="0.35">
      <c r="B83" t="s">
        <v>118</v>
      </c>
      <c r="C83" s="77">
        <v>0.99</v>
      </c>
      <c r="D83" s="79">
        <f>$C83*(I8/D21)</f>
        <v>0.31314662273476107</v>
      </c>
      <c r="E83" s="79">
        <f>$C83*(J8/E21)</f>
        <v>0.35110816442508047</v>
      </c>
      <c r="F83" s="57"/>
      <c r="G83" s="1"/>
      <c r="H83" s="1"/>
    </row>
    <row r="84" spans="2:9" ht="15" thickBot="1" x14ac:dyDescent="0.4">
      <c r="B84" s="4" t="s">
        <v>104</v>
      </c>
      <c r="D84" s="80">
        <f>SUM(D79:D83)</f>
        <v>1.8462979999309834</v>
      </c>
      <c r="E84" s="80">
        <f>SUM(E79:E83)</f>
        <v>2.1337485713063398</v>
      </c>
      <c r="F84" s="57"/>
      <c r="G84" s="1"/>
      <c r="H84" s="1"/>
    </row>
    <row r="85" spans="2:9" ht="15.5" thickTop="1" thickBot="1" x14ac:dyDescent="0.4">
      <c r="B85" s="4"/>
      <c r="C85" s="4"/>
      <c r="D85" s="59"/>
      <c r="E85" s="60"/>
      <c r="F85" s="60"/>
      <c r="G85" s="60"/>
      <c r="H85" s="60"/>
      <c r="I85" s="4"/>
    </row>
    <row r="86" spans="2:9" ht="17" x14ac:dyDescent="0.6">
      <c r="B86" s="61" t="s">
        <v>107</v>
      </c>
      <c r="C86" s="62"/>
      <c r="D86" s="62"/>
      <c r="E86" s="62"/>
      <c r="F86" s="63"/>
      <c r="G86" s="63"/>
      <c r="H86" s="64" t="s">
        <v>108</v>
      </c>
      <c r="I86" s="65"/>
    </row>
    <row r="87" spans="2:9" x14ac:dyDescent="0.35">
      <c r="B87" s="66" t="s">
        <v>109</v>
      </c>
      <c r="C87" s="67"/>
      <c r="D87" s="67"/>
      <c r="E87" s="67"/>
      <c r="F87" s="68"/>
      <c r="G87" s="68"/>
      <c r="H87" s="69" t="s">
        <v>110</v>
      </c>
      <c r="I87" s="70"/>
    </row>
    <row r="88" spans="2:9" x14ac:dyDescent="0.35">
      <c r="B88" s="71" t="s">
        <v>111</v>
      </c>
      <c r="C88" s="67"/>
      <c r="D88" s="67"/>
      <c r="E88" s="67"/>
      <c r="F88" s="68"/>
      <c r="G88" s="68"/>
      <c r="H88" s="69" t="s">
        <v>112</v>
      </c>
      <c r="I88" s="70"/>
    </row>
    <row r="89" spans="2:9" ht="15" thickBot="1" x14ac:dyDescent="0.4">
      <c r="B89" s="72" t="s">
        <v>113</v>
      </c>
      <c r="C89" s="73"/>
      <c r="D89" s="73"/>
      <c r="E89" s="73"/>
      <c r="F89" s="74"/>
      <c r="G89" s="74"/>
      <c r="H89" s="75" t="s">
        <v>114</v>
      </c>
      <c r="I89" s="76"/>
    </row>
    <row r="90" spans="2:9" x14ac:dyDescent="0.35">
      <c r="D90" s="37"/>
      <c r="E90" s="37"/>
    </row>
    <row r="91" spans="2:9" x14ac:dyDescent="0.35">
      <c r="D91" s="37"/>
      <c r="E91" s="37"/>
    </row>
    <row r="92" spans="2:9" x14ac:dyDescent="0.35">
      <c r="D92" s="37"/>
      <c r="E92" s="37"/>
    </row>
    <row r="93" spans="2:9" x14ac:dyDescent="0.35">
      <c r="D93" s="37"/>
      <c r="E93" s="37"/>
    </row>
    <row r="94" spans="2:9" x14ac:dyDescent="0.35">
      <c r="D94" s="37"/>
      <c r="E94" s="37"/>
    </row>
    <row r="95" spans="2:9" x14ac:dyDescent="0.35">
      <c r="D95" s="37"/>
      <c r="E95" s="37"/>
    </row>
    <row r="96" spans="2:9" x14ac:dyDescent="0.35">
      <c r="D96" s="37"/>
      <c r="E96" s="37"/>
    </row>
    <row r="97" spans="4:5" x14ac:dyDescent="0.35">
      <c r="D97" s="37"/>
      <c r="E97" s="37"/>
    </row>
    <row r="98" spans="4:5" x14ac:dyDescent="0.35">
      <c r="D98" s="37"/>
      <c r="E98" s="37"/>
    </row>
    <row r="99" spans="4:5" x14ac:dyDescent="0.35">
      <c r="D99" s="37"/>
      <c r="E99" s="37"/>
    </row>
    <row r="100" spans="4:5" x14ac:dyDescent="0.35">
      <c r="D100" s="37"/>
      <c r="E100" s="37"/>
    </row>
    <row r="101" spans="4:5" x14ac:dyDescent="0.35">
      <c r="D101" s="37"/>
      <c r="E101" s="37"/>
    </row>
    <row r="102" spans="4:5" x14ac:dyDescent="0.35">
      <c r="D102" s="37"/>
      <c r="E102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2073-67DC-4CFA-BED5-D5BC48EE2E27}">
  <dimension ref="B1:V102"/>
  <sheetViews>
    <sheetView showGridLines="0" tabSelected="1" workbookViewId="0">
      <selection activeCell="K11" sqref="K11"/>
    </sheetView>
  </sheetViews>
  <sheetFormatPr defaultRowHeight="14.5" x14ac:dyDescent="0.35"/>
  <cols>
    <col min="1" max="1" width="2.7265625" customWidth="1"/>
    <col min="2" max="2" width="44.90625" customWidth="1"/>
    <col min="3" max="3" width="6.453125" customWidth="1"/>
    <col min="4" max="5" width="12.26953125" customWidth="1"/>
    <col min="6" max="6" width="2.26953125" customWidth="1"/>
    <col min="7" max="7" width="25.453125" customWidth="1"/>
    <col min="9" max="9" width="11.26953125" customWidth="1"/>
    <col min="10" max="10" width="11.36328125" customWidth="1"/>
    <col min="11" max="11" width="31.36328125" customWidth="1"/>
    <col min="12" max="12" width="3.26953125" customWidth="1"/>
    <col min="13" max="13" width="26.90625" customWidth="1"/>
    <col min="14" max="14" width="2.54296875" customWidth="1"/>
    <col min="15" max="16" width="12.81640625" customWidth="1"/>
    <col min="18" max="18" width="11.90625" customWidth="1"/>
    <col min="21" max="21" width="11.36328125" customWidth="1"/>
    <col min="257" max="257" width="2.7265625" customWidth="1"/>
    <col min="258" max="258" width="24.453125" customWidth="1"/>
    <col min="259" max="259" width="2.54296875" customWidth="1"/>
    <col min="260" max="261" width="12.26953125" customWidth="1"/>
    <col min="262" max="262" width="7.7265625" customWidth="1"/>
    <col min="263" max="263" width="24" customWidth="1"/>
    <col min="265" max="265" width="8.90625" customWidth="1"/>
    <col min="266" max="266" width="11.36328125" customWidth="1"/>
    <col min="267" max="267" width="31.36328125" customWidth="1"/>
    <col min="268" max="268" width="3.26953125" customWidth="1"/>
    <col min="269" max="269" width="26.90625" customWidth="1"/>
    <col min="270" max="270" width="2.54296875" customWidth="1"/>
    <col min="271" max="272" width="12.81640625" customWidth="1"/>
    <col min="274" max="274" width="11.90625" customWidth="1"/>
    <col min="277" max="277" width="11.36328125" customWidth="1"/>
    <col min="513" max="513" width="2.7265625" customWidth="1"/>
    <col min="514" max="514" width="24.453125" customWidth="1"/>
    <col min="515" max="515" width="2.54296875" customWidth="1"/>
    <col min="516" max="517" width="12.26953125" customWidth="1"/>
    <col min="518" max="518" width="7.7265625" customWidth="1"/>
    <col min="519" max="519" width="24" customWidth="1"/>
    <col min="521" max="521" width="8.90625" customWidth="1"/>
    <col min="522" max="522" width="11.36328125" customWidth="1"/>
    <col min="523" max="523" width="31.36328125" customWidth="1"/>
    <col min="524" max="524" width="3.26953125" customWidth="1"/>
    <col min="525" max="525" width="26.90625" customWidth="1"/>
    <col min="526" max="526" width="2.54296875" customWidth="1"/>
    <col min="527" max="528" width="12.81640625" customWidth="1"/>
    <col min="530" max="530" width="11.90625" customWidth="1"/>
    <col min="533" max="533" width="11.36328125" customWidth="1"/>
    <col min="769" max="769" width="2.7265625" customWidth="1"/>
    <col min="770" max="770" width="24.453125" customWidth="1"/>
    <col min="771" max="771" width="2.54296875" customWidth="1"/>
    <col min="772" max="773" width="12.26953125" customWidth="1"/>
    <col min="774" max="774" width="7.7265625" customWidth="1"/>
    <col min="775" max="775" width="24" customWidth="1"/>
    <col min="777" max="777" width="8.90625" customWidth="1"/>
    <col min="778" max="778" width="11.36328125" customWidth="1"/>
    <col min="779" max="779" width="31.36328125" customWidth="1"/>
    <col min="780" max="780" width="3.26953125" customWidth="1"/>
    <col min="781" max="781" width="26.90625" customWidth="1"/>
    <col min="782" max="782" width="2.54296875" customWidth="1"/>
    <col min="783" max="784" width="12.81640625" customWidth="1"/>
    <col min="786" max="786" width="11.90625" customWidth="1"/>
    <col min="789" max="789" width="11.36328125" customWidth="1"/>
    <col min="1025" max="1025" width="2.7265625" customWidth="1"/>
    <col min="1026" max="1026" width="24.453125" customWidth="1"/>
    <col min="1027" max="1027" width="2.54296875" customWidth="1"/>
    <col min="1028" max="1029" width="12.26953125" customWidth="1"/>
    <col min="1030" max="1030" width="7.7265625" customWidth="1"/>
    <col min="1031" max="1031" width="24" customWidth="1"/>
    <col min="1033" max="1033" width="8.90625" customWidth="1"/>
    <col min="1034" max="1034" width="11.36328125" customWidth="1"/>
    <col min="1035" max="1035" width="31.36328125" customWidth="1"/>
    <col min="1036" max="1036" width="3.26953125" customWidth="1"/>
    <col min="1037" max="1037" width="26.90625" customWidth="1"/>
    <col min="1038" max="1038" width="2.54296875" customWidth="1"/>
    <col min="1039" max="1040" width="12.81640625" customWidth="1"/>
    <col min="1042" max="1042" width="11.90625" customWidth="1"/>
    <col min="1045" max="1045" width="11.36328125" customWidth="1"/>
    <col min="1281" max="1281" width="2.7265625" customWidth="1"/>
    <col min="1282" max="1282" width="24.453125" customWidth="1"/>
    <col min="1283" max="1283" width="2.54296875" customWidth="1"/>
    <col min="1284" max="1285" width="12.26953125" customWidth="1"/>
    <col min="1286" max="1286" width="7.7265625" customWidth="1"/>
    <col min="1287" max="1287" width="24" customWidth="1"/>
    <col min="1289" max="1289" width="8.90625" customWidth="1"/>
    <col min="1290" max="1290" width="11.36328125" customWidth="1"/>
    <col min="1291" max="1291" width="31.36328125" customWidth="1"/>
    <col min="1292" max="1292" width="3.26953125" customWidth="1"/>
    <col min="1293" max="1293" width="26.90625" customWidth="1"/>
    <col min="1294" max="1294" width="2.54296875" customWidth="1"/>
    <col min="1295" max="1296" width="12.81640625" customWidth="1"/>
    <col min="1298" max="1298" width="11.90625" customWidth="1"/>
    <col min="1301" max="1301" width="11.36328125" customWidth="1"/>
    <col min="1537" max="1537" width="2.7265625" customWidth="1"/>
    <col min="1538" max="1538" width="24.453125" customWidth="1"/>
    <col min="1539" max="1539" width="2.54296875" customWidth="1"/>
    <col min="1540" max="1541" width="12.26953125" customWidth="1"/>
    <col min="1542" max="1542" width="7.7265625" customWidth="1"/>
    <col min="1543" max="1543" width="24" customWidth="1"/>
    <col min="1545" max="1545" width="8.90625" customWidth="1"/>
    <col min="1546" max="1546" width="11.36328125" customWidth="1"/>
    <col min="1547" max="1547" width="31.36328125" customWidth="1"/>
    <col min="1548" max="1548" width="3.26953125" customWidth="1"/>
    <col min="1549" max="1549" width="26.90625" customWidth="1"/>
    <col min="1550" max="1550" width="2.54296875" customWidth="1"/>
    <col min="1551" max="1552" width="12.81640625" customWidth="1"/>
    <col min="1554" max="1554" width="11.90625" customWidth="1"/>
    <col min="1557" max="1557" width="11.36328125" customWidth="1"/>
    <col min="1793" max="1793" width="2.7265625" customWidth="1"/>
    <col min="1794" max="1794" width="24.453125" customWidth="1"/>
    <col min="1795" max="1795" width="2.54296875" customWidth="1"/>
    <col min="1796" max="1797" width="12.26953125" customWidth="1"/>
    <col min="1798" max="1798" width="7.7265625" customWidth="1"/>
    <col min="1799" max="1799" width="24" customWidth="1"/>
    <col min="1801" max="1801" width="8.90625" customWidth="1"/>
    <col min="1802" max="1802" width="11.36328125" customWidth="1"/>
    <col min="1803" max="1803" width="31.36328125" customWidth="1"/>
    <col min="1804" max="1804" width="3.26953125" customWidth="1"/>
    <col min="1805" max="1805" width="26.90625" customWidth="1"/>
    <col min="1806" max="1806" width="2.54296875" customWidth="1"/>
    <col min="1807" max="1808" width="12.81640625" customWidth="1"/>
    <col min="1810" max="1810" width="11.90625" customWidth="1"/>
    <col min="1813" max="1813" width="11.36328125" customWidth="1"/>
    <col min="2049" max="2049" width="2.7265625" customWidth="1"/>
    <col min="2050" max="2050" width="24.453125" customWidth="1"/>
    <col min="2051" max="2051" width="2.54296875" customWidth="1"/>
    <col min="2052" max="2053" width="12.26953125" customWidth="1"/>
    <col min="2054" max="2054" width="7.7265625" customWidth="1"/>
    <col min="2055" max="2055" width="24" customWidth="1"/>
    <col min="2057" max="2057" width="8.90625" customWidth="1"/>
    <col min="2058" max="2058" width="11.36328125" customWidth="1"/>
    <col min="2059" max="2059" width="31.36328125" customWidth="1"/>
    <col min="2060" max="2060" width="3.26953125" customWidth="1"/>
    <col min="2061" max="2061" width="26.90625" customWidth="1"/>
    <col min="2062" max="2062" width="2.54296875" customWidth="1"/>
    <col min="2063" max="2064" width="12.81640625" customWidth="1"/>
    <col min="2066" max="2066" width="11.90625" customWidth="1"/>
    <col min="2069" max="2069" width="11.36328125" customWidth="1"/>
    <col min="2305" max="2305" width="2.7265625" customWidth="1"/>
    <col min="2306" max="2306" width="24.453125" customWidth="1"/>
    <col min="2307" max="2307" width="2.54296875" customWidth="1"/>
    <col min="2308" max="2309" width="12.26953125" customWidth="1"/>
    <col min="2310" max="2310" width="7.7265625" customWidth="1"/>
    <col min="2311" max="2311" width="24" customWidth="1"/>
    <col min="2313" max="2313" width="8.90625" customWidth="1"/>
    <col min="2314" max="2314" width="11.36328125" customWidth="1"/>
    <col min="2315" max="2315" width="31.36328125" customWidth="1"/>
    <col min="2316" max="2316" width="3.26953125" customWidth="1"/>
    <col min="2317" max="2317" width="26.90625" customWidth="1"/>
    <col min="2318" max="2318" width="2.54296875" customWidth="1"/>
    <col min="2319" max="2320" width="12.81640625" customWidth="1"/>
    <col min="2322" max="2322" width="11.90625" customWidth="1"/>
    <col min="2325" max="2325" width="11.36328125" customWidth="1"/>
    <col min="2561" max="2561" width="2.7265625" customWidth="1"/>
    <col min="2562" max="2562" width="24.453125" customWidth="1"/>
    <col min="2563" max="2563" width="2.54296875" customWidth="1"/>
    <col min="2564" max="2565" width="12.26953125" customWidth="1"/>
    <col min="2566" max="2566" width="7.7265625" customWidth="1"/>
    <col min="2567" max="2567" width="24" customWidth="1"/>
    <col min="2569" max="2569" width="8.90625" customWidth="1"/>
    <col min="2570" max="2570" width="11.36328125" customWidth="1"/>
    <col min="2571" max="2571" width="31.36328125" customWidth="1"/>
    <col min="2572" max="2572" width="3.26953125" customWidth="1"/>
    <col min="2573" max="2573" width="26.90625" customWidth="1"/>
    <col min="2574" max="2574" width="2.54296875" customWidth="1"/>
    <col min="2575" max="2576" width="12.81640625" customWidth="1"/>
    <col min="2578" max="2578" width="11.90625" customWidth="1"/>
    <col min="2581" max="2581" width="11.36328125" customWidth="1"/>
    <col min="2817" max="2817" width="2.7265625" customWidth="1"/>
    <col min="2818" max="2818" width="24.453125" customWidth="1"/>
    <col min="2819" max="2819" width="2.54296875" customWidth="1"/>
    <col min="2820" max="2821" width="12.26953125" customWidth="1"/>
    <col min="2822" max="2822" width="7.7265625" customWidth="1"/>
    <col min="2823" max="2823" width="24" customWidth="1"/>
    <col min="2825" max="2825" width="8.90625" customWidth="1"/>
    <col min="2826" max="2826" width="11.36328125" customWidth="1"/>
    <col min="2827" max="2827" width="31.36328125" customWidth="1"/>
    <col min="2828" max="2828" width="3.26953125" customWidth="1"/>
    <col min="2829" max="2829" width="26.90625" customWidth="1"/>
    <col min="2830" max="2830" width="2.54296875" customWidth="1"/>
    <col min="2831" max="2832" width="12.81640625" customWidth="1"/>
    <col min="2834" max="2834" width="11.90625" customWidth="1"/>
    <col min="2837" max="2837" width="11.36328125" customWidth="1"/>
    <col min="3073" max="3073" width="2.7265625" customWidth="1"/>
    <col min="3074" max="3074" width="24.453125" customWidth="1"/>
    <col min="3075" max="3075" width="2.54296875" customWidth="1"/>
    <col min="3076" max="3077" width="12.26953125" customWidth="1"/>
    <col min="3078" max="3078" width="7.7265625" customWidth="1"/>
    <col min="3079" max="3079" width="24" customWidth="1"/>
    <col min="3081" max="3081" width="8.90625" customWidth="1"/>
    <col min="3082" max="3082" width="11.36328125" customWidth="1"/>
    <col min="3083" max="3083" width="31.36328125" customWidth="1"/>
    <col min="3084" max="3084" width="3.26953125" customWidth="1"/>
    <col min="3085" max="3085" width="26.90625" customWidth="1"/>
    <col min="3086" max="3086" width="2.54296875" customWidth="1"/>
    <col min="3087" max="3088" width="12.81640625" customWidth="1"/>
    <col min="3090" max="3090" width="11.90625" customWidth="1"/>
    <col min="3093" max="3093" width="11.36328125" customWidth="1"/>
    <col min="3329" max="3329" width="2.7265625" customWidth="1"/>
    <col min="3330" max="3330" width="24.453125" customWidth="1"/>
    <col min="3331" max="3331" width="2.54296875" customWidth="1"/>
    <col min="3332" max="3333" width="12.26953125" customWidth="1"/>
    <col min="3334" max="3334" width="7.7265625" customWidth="1"/>
    <col min="3335" max="3335" width="24" customWidth="1"/>
    <col min="3337" max="3337" width="8.90625" customWidth="1"/>
    <col min="3338" max="3338" width="11.36328125" customWidth="1"/>
    <col min="3339" max="3339" width="31.36328125" customWidth="1"/>
    <col min="3340" max="3340" width="3.26953125" customWidth="1"/>
    <col min="3341" max="3341" width="26.90625" customWidth="1"/>
    <col min="3342" max="3342" width="2.54296875" customWidth="1"/>
    <col min="3343" max="3344" width="12.81640625" customWidth="1"/>
    <col min="3346" max="3346" width="11.90625" customWidth="1"/>
    <col min="3349" max="3349" width="11.36328125" customWidth="1"/>
    <col min="3585" max="3585" width="2.7265625" customWidth="1"/>
    <col min="3586" max="3586" width="24.453125" customWidth="1"/>
    <col min="3587" max="3587" width="2.54296875" customWidth="1"/>
    <col min="3588" max="3589" width="12.26953125" customWidth="1"/>
    <col min="3590" max="3590" width="7.7265625" customWidth="1"/>
    <col min="3591" max="3591" width="24" customWidth="1"/>
    <col min="3593" max="3593" width="8.90625" customWidth="1"/>
    <col min="3594" max="3594" width="11.36328125" customWidth="1"/>
    <col min="3595" max="3595" width="31.36328125" customWidth="1"/>
    <col min="3596" max="3596" width="3.26953125" customWidth="1"/>
    <col min="3597" max="3597" width="26.90625" customWidth="1"/>
    <col min="3598" max="3598" width="2.54296875" customWidth="1"/>
    <col min="3599" max="3600" width="12.81640625" customWidth="1"/>
    <col min="3602" max="3602" width="11.90625" customWidth="1"/>
    <col min="3605" max="3605" width="11.36328125" customWidth="1"/>
    <col min="3841" max="3841" width="2.7265625" customWidth="1"/>
    <col min="3842" max="3842" width="24.453125" customWidth="1"/>
    <col min="3843" max="3843" width="2.54296875" customWidth="1"/>
    <col min="3844" max="3845" width="12.26953125" customWidth="1"/>
    <col min="3846" max="3846" width="7.7265625" customWidth="1"/>
    <col min="3847" max="3847" width="24" customWidth="1"/>
    <col min="3849" max="3849" width="8.90625" customWidth="1"/>
    <col min="3850" max="3850" width="11.36328125" customWidth="1"/>
    <col min="3851" max="3851" width="31.36328125" customWidth="1"/>
    <col min="3852" max="3852" width="3.26953125" customWidth="1"/>
    <col min="3853" max="3853" width="26.90625" customWidth="1"/>
    <col min="3854" max="3854" width="2.54296875" customWidth="1"/>
    <col min="3855" max="3856" width="12.81640625" customWidth="1"/>
    <col min="3858" max="3858" width="11.90625" customWidth="1"/>
    <col min="3861" max="3861" width="11.36328125" customWidth="1"/>
    <col min="4097" max="4097" width="2.7265625" customWidth="1"/>
    <col min="4098" max="4098" width="24.453125" customWidth="1"/>
    <col min="4099" max="4099" width="2.54296875" customWidth="1"/>
    <col min="4100" max="4101" width="12.26953125" customWidth="1"/>
    <col min="4102" max="4102" width="7.7265625" customWidth="1"/>
    <col min="4103" max="4103" width="24" customWidth="1"/>
    <col min="4105" max="4105" width="8.90625" customWidth="1"/>
    <col min="4106" max="4106" width="11.36328125" customWidth="1"/>
    <col min="4107" max="4107" width="31.36328125" customWidth="1"/>
    <col min="4108" max="4108" width="3.26953125" customWidth="1"/>
    <col min="4109" max="4109" width="26.90625" customWidth="1"/>
    <col min="4110" max="4110" width="2.54296875" customWidth="1"/>
    <col min="4111" max="4112" width="12.81640625" customWidth="1"/>
    <col min="4114" max="4114" width="11.90625" customWidth="1"/>
    <col min="4117" max="4117" width="11.36328125" customWidth="1"/>
    <col min="4353" max="4353" width="2.7265625" customWidth="1"/>
    <col min="4354" max="4354" width="24.453125" customWidth="1"/>
    <col min="4355" max="4355" width="2.54296875" customWidth="1"/>
    <col min="4356" max="4357" width="12.26953125" customWidth="1"/>
    <col min="4358" max="4358" width="7.7265625" customWidth="1"/>
    <col min="4359" max="4359" width="24" customWidth="1"/>
    <col min="4361" max="4361" width="8.90625" customWidth="1"/>
    <col min="4362" max="4362" width="11.36328125" customWidth="1"/>
    <col min="4363" max="4363" width="31.36328125" customWidth="1"/>
    <col min="4364" max="4364" width="3.26953125" customWidth="1"/>
    <col min="4365" max="4365" width="26.90625" customWidth="1"/>
    <col min="4366" max="4366" width="2.54296875" customWidth="1"/>
    <col min="4367" max="4368" width="12.81640625" customWidth="1"/>
    <col min="4370" max="4370" width="11.90625" customWidth="1"/>
    <col min="4373" max="4373" width="11.36328125" customWidth="1"/>
    <col min="4609" max="4609" width="2.7265625" customWidth="1"/>
    <col min="4610" max="4610" width="24.453125" customWidth="1"/>
    <col min="4611" max="4611" width="2.54296875" customWidth="1"/>
    <col min="4612" max="4613" width="12.26953125" customWidth="1"/>
    <col min="4614" max="4614" width="7.7265625" customWidth="1"/>
    <col min="4615" max="4615" width="24" customWidth="1"/>
    <col min="4617" max="4617" width="8.90625" customWidth="1"/>
    <col min="4618" max="4618" width="11.36328125" customWidth="1"/>
    <col min="4619" max="4619" width="31.36328125" customWidth="1"/>
    <col min="4620" max="4620" width="3.26953125" customWidth="1"/>
    <col min="4621" max="4621" width="26.90625" customWidth="1"/>
    <col min="4622" max="4622" width="2.54296875" customWidth="1"/>
    <col min="4623" max="4624" width="12.81640625" customWidth="1"/>
    <col min="4626" max="4626" width="11.90625" customWidth="1"/>
    <col min="4629" max="4629" width="11.36328125" customWidth="1"/>
    <col min="4865" max="4865" width="2.7265625" customWidth="1"/>
    <col min="4866" max="4866" width="24.453125" customWidth="1"/>
    <col min="4867" max="4867" width="2.54296875" customWidth="1"/>
    <col min="4868" max="4869" width="12.26953125" customWidth="1"/>
    <col min="4870" max="4870" width="7.7265625" customWidth="1"/>
    <col min="4871" max="4871" width="24" customWidth="1"/>
    <col min="4873" max="4873" width="8.90625" customWidth="1"/>
    <col min="4874" max="4874" width="11.36328125" customWidth="1"/>
    <col min="4875" max="4875" width="31.36328125" customWidth="1"/>
    <col min="4876" max="4876" width="3.26953125" customWidth="1"/>
    <col min="4877" max="4877" width="26.90625" customWidth="1"/>
    <col min="4878" max="4878" width="2.54296875" customWidth="1"/>
    <col min="4879" max="4880" width="12.81640625" customWidth="1"/>
    <col min="4882" max="4882" width="11.90625" customWidth="1"/>
    <col min="4885" max="4885" width="11.36328125" customWidth="1"/>
    <col min="5121" max="5121" width="2.7265625" customWidth="1"/>
    <col min="5122" max="5122" width="24.453125" customWidth="1"/>
    <col min="5123" max="5123" width="2.54296875" customWidth="1"/>
    <col min="5124" max="5125" width="12.26953125" customWidth="1"/>
    <col min="5126" max="5126" width="7.7265625" customWidth="1"/>
    <col min="5127" max="5127" width="24" customWidth="1"/>
    <col min="5129" max="5129" width="8.90625" customWidth="1"/>
    <col min="5130" max="5130" width="11.36328125" customWidth="1"/>
    <col min="5131" max="5131" width="31.36328125" customWidth="1"/>
    <col min="5132" max="5132" width="3.26953125" customWidth="1"/>
    <col min="5133" max="5133" width="26.90625" customWidth="1"/>
    <col min="5134" max="5134" width="2.54296875" customWidth="1"/>
    <col min="5135" max="5136" width="12.81640625" customWidth="1"/>
    <col min="5138" max="5138" width="11.90625" customWidth="1"/>
    <col min="5141" max="5141" width="11.36328125" customWidth="1"/>
    <col min="5377" max="5377" width="2.7265625" customWidth="1"/>
    <col min="5378" max="5378" width="24.453125" customWidth="1"/>
    <col min="5379" max="5379" width="2.54296875" customWidth="1"/>
    <col min="5380" max="5381" width="12.26953125" customWidth="1"/>
    <col min="5382" max="5382" width="7.7265625" customWidth="1"/>
    <col min="5383" max="5383" width="24" customWidth="1"/>
    <col min="5385" max="5385" width="8.90625" customWidth="1"/>
    <col min="5386" max="5386" width="11.36328125" customWidth="1"/>
    <col min="5387" max="5387" width="31.36328125" customWidth="1"/>
    <col min="5388" max="5388" width="3.26953125" customWidth="1"/>
    <col min="5389" max="5389" width="26.90625" customWidth="1"/>
    <col min="5390" max="5390" width="2.54296875" customWidth="1"/>
    <col min="5391" max="5392" width="12.81640625" customWidth="1"/>
    <col min="5394" max="5394" width="11.90625" customWidth="1"/>
    <col min="5397" max="5397" width="11.36328125" customWidth="1"/>
    <col min="5633" max="5633" width="2.7265625" customWidth="1"/>
    <col min="5634" max="5634" width="24.453125" customWidth="1"/>
    <col min="5635" max="5635" width="2.54296875" customWidth="1"/>
    <col min="5636" max="5637" width="12.26953125" customWidth="1"/>
    <col min="5638" max="5638" width="7.7265625" customWidth="1"/>
    <col min="5639" max="5639" width="24" customWidth="1"/>
    <col min="5641" max="5641" width="8.90625" customWidth="1"/>
    <col min="5642" max="5642" width="11.36328125" customWidth="1"/>
    <col min="5643" max="5643" width="31.36328125" customWidth="1"/>
    <col min="5644" max="5644" width="3.26953125" customWidth="1"/>
    <col min="5645" max="5645" width="26.90625" customWidth="1"/>
    <col min="5646" max="5646" width="2.54296875" customWidth="1"/>
    <col min="5647" max="5648" width="12.81640625" customWidth="1"/>
    <col min="5650" max="5650" width="11.90625" customWidth="1"/>
    <col min="5653" max="5653" width="11.36328125" customWidth="1"/>
    <col min="5889" max="5889" width="2.7265625" customWidth="1"/>
    <col min="5890" max="5890" width="24.453125" customWidth="1"/>
    <col min="5891" max="5891" width="2.54296875" customWidth="1"/>
    <col min="5892" max="5893" width="12.26953125" customWidth="1"/>
    <col min="5894" max="5894" width="7.7265625" customWidth="1"/>
    <col min="5895" max="5895" width="24" customWidth="1"/>
    <col min="5897" max="5897" width="8.90625" customWidth="1"/>
    <col min="5898" max="5898" width="11.36328125" customWidth="1"/>
    <col min="5899" max="5899" width="31.36328125" customWidth="1"/>
    <col min="5900" max="5900" width="3.26953125" customWidth="1"/>
    <col min="5901" max="5901" width="26.90625" customWidth="1"/>
    <col min="5902" max="5902" width="2.54296875" customWidth="1"/>
    <col min="5903" max="5904" width="12.81640625" customWidth="1"/>
    <col min="5906" max="5906" width="11.90625" customWidth="1"/>
    <col min="5909" max="5909" width="11.36328125" customWidth="1"/>
    <col min="6145" max="6145" width="2.7265625" customWidth="1"/>
    <col min="6146" max="6146" width="24.453125" customWidth="1"/>
    <col min="6147" max="6147" width="2.54296875" customWidth="1"/>
    <col min="6148" max="6149" width="12.26953125" customWidth="1"/>
    <col min="6150" max="6150" width="7.7265625" customWidth="1"/>
    <col min="6151" max="6151" width="24" customWidth="1"/>
    <col min="6153" max="6153" width="8.90625" customWidth="1"/>
    <col min="6154" max="6154" width="11.36328125" customWidth="1"/>
    <col min="6155" max="6155" width="31.36328125" customWidth="1"/>
    <col min="6156" max="6156" width="3.26953125" customWidth="1"/>
    <col min="6157" max="6157" width="26.90625" customWidth="1"/>
    <col min="6158" max="6158" width="2.54296875" customWidth="1"/>
    <col min="6159" max="6160" width="12.81640625" customWidth="1"/>
    <col min="6162" max="6162" width="11.90625" customWidth="1"/>
    <col min="6165" max="6165" width="11.36328125" customWidth="1"/>
    <col min="6401" max="6401" width="2.7265625" customWidth="1"/>
    <col min="6402" max="6402" width="24.453125" customWidth="1"/>
    <col min="6403" max="6403" width="2.54296875" customWidth="1"/>
    <col min="6404" max="6405" width="12.26953125" customWidth="1"/>
    <col min="6406" max="6406" width="7.7265625" customWidth="1"/>
    <col min="6407" max="6407" width="24" customWidth="1"/>
    <col min="6409" max="6409" width="8.90625" customWidth="1"/>
    <col min="6410" max="6410" width="11.36328125" customWidth="1"/>
    <col min="6411" max="6411" width="31.36328125" customWidth="1"/>
    <col min="6412" max="6412" width="3.26953125" customWidth="1"/>
    <col min="6413" max="6413" width="26.90625" customWidth="1"/>
    <col min="6414" max="6414" width="2.54296875" customWidth="1"/>
    <col min="6415" max="6416" width="12.81640625" customWidth="1"/>
    <col min="6418" max="6418" width="11.90625" customWidth="1"/>
    <col min="6421" max="6421" width="11.36328125" customWidth="1"/>
    <col min="6657" max="6657" width="2.7265625" customWidth="1"/>
    <col min="6658" max="6658" width="24.453125" customWidth="1"/>
    <col min="6659" max="6659" width="2.54296875" customWidth="1"/>
    <col min="6660" max="6661" width="12.26953125" customWidth="1"/>
    <col min="6662" max="6662" width="7.7265625" customWidth="1"/>
    <col min="6663" max="6663" width="24" customWidth="1"/>
    <col min="6665" max="6665" width="8.90625" customWidth="1"/>
    <col min="6666" max="6666" width="11.36328125" customWidth="1"/>
    <col min="6667" max="6667" width="31.36328125" customWidth="1"/>
    <col min="6668" max="6668" width="3.26953125" customWidth="1"/>
    <col min="6669" max="6669" width="26.90625" customWidth="1"/>
    <col min="6670" max="6670" width="2.54296875" customWidth="1"/>
    <col min="6671" max="6672" width="12.81640625" customWidth="1"/>
    <col min="6674" max="6674" width="11.90625" customWidth="1"/>
    <col min="6677" max="6677" width="11.36328125" customWidth="1"/>
    <col min="6913" max="6913" width="2.7265625" customWidth="1"/>
    <col min="6914" max="6914" width="24.453125" customWidth="1"/>
    <col min="6915" max="6915" width="2.54296875" customWidth="1"/>
    <col min="6916" max="6917" width="12.26953125" customWidth="1"/>
    <col min="6918" max="6918" width="7.7265625" customWidth="1"/>
    <col min="6919" max="6919" width="24" customWidth="1"/>
    <col min="6921" max="6921" width="8.90625" customWidth="1"/>
    <col min="6922" max="6922" width="11.36328125" customWidth="1"/>
    <col min="6923" max="6923" width="31.36328125" customWidth="1"/>
    <col min="6924" max="6924" width="3.26953125" customWidth="1"/>
    <col min="6925" max="6925" width="26.90625" customWidth="1"/>
    <col min="6926" max="6926" width="2.54296875" customWidth="1"/>
    <col min="6927" max="6928" width="12.81640625" customWidth="1"/>
    <col min="6930" max="6930" width="11.90625" customWidth="1"/>
    <col min="6933" max="6933" width="11.36328125" customWidth="1"/>
    <col min="7169" max="7169" width="2.7265625" customWidth="1"/>
    <col min="7170" max="7170" width="24.453125" customWidth="1"/>
    <col min="7171" max="7171" width="2.54296875" customWidth="1"/>
    <col min="7172" max="7173" width="12.26953125" customWidth="1"/>
    <col min="7174" max="7174" width="7.7265625" customWidth="1"/>
    <col min="7175" max="7175" width="24" customWidth="1"/>
    <col min="7177" max="7177" width="8.90625" customWidth="1"/>
    <col min="7178" max="7178" width="11.36328125" customWidth="1"/>
    <col min="7179" max="7179" width="31.36328125" customWidth="1"/>
    <col min="7180" max="7180" width="3.26953125" customWidth="1"/>
    <col min="7181" max="7181" width="26.90625" customWidth="1"/>
    <col min="7182" max="7182" width="2.54296875" customWidth="1"/>
    <col min="7183" max="7184" width="12.81640625" customWidth="1"/>
    <col min="7186" max="7186" width="11.90625" customWidth="1"/>
    <col min="7189" max="7189" width="11.36328125" customWidth="1"/>
    <col min="7425" max="7425" width="2.7265625" customWidth="1"/>
    <col min="7426" max="7426" width="24.453125" customWidth="1"/>
    <col min="7427" max="7427" width="2.54296875" customWidth="1"/>
    <col min="7428" max="7429" width="12.26953125" customWidth="1"/>
    <col min="7430" max="7430" width="7.7265625" customWidth="1"/>
    <col min="7431" max="7431" width="24" customWidth="1"/>
    <col min="7433" max="7433" width="8.90625" customWidth="1"/>
    <col min="7434" max="7434" width="11.36328125" customWidth="1"/>
    <col min="7435" max="7435" width="31.36328125" customWidth="1"/>
    <col min="7436" max="7436" width="3.26953125" customWidth="1"/>
    <col min="7437" max="7437" width="26.90625" customWidth="1"/>
    <col min="7438" max="7438" width="2.54296875" customWidth="1"/>
    <col min="7439" max="7440" width="12.81640625" customWidth="1"/>
    <col min="7442" max="7442" width="11.90625" customWidth="1"/>
    <col min="7445" max="7445" width="11.36328125" customWidth="1"/>
    <col min="7681" max="7681" width="2.7265625" customWidth="1"/>
    <col min="7682" max="7682" width="24.453125" customWidth="1"/>
    <col min="7683" max="7683" width="2.54296875" customWidth="1"/>
    <col min="7684" max="7685" width="12.26953125" customWidth="1"/>
    <col min="7686" max="7686" width="7.7265625" customWidth="1"/>
    <col min="7687" max="7687" width="24" customWidth="1"/>
    <col min="7689" max="7689" width="8.90625" customWidth="1"/>
    <col min="7690" max="7690" width="11.36328125" customWidth="1"/>
    <col min="7691" max="7691" width="31.36328125" customWidth="1"/>
    <col min="7692" max="7692" width="3.26953125" customWidth="1"/>
    <col min="7693" max="7693" width="26.90625" customWidth="1"/>
    <col min="7694" max="7694" width="2.54296875" customWidth="1"/>
    <col min="7695" max="7696" width="12.81640625" customWidth="1"/>
    <col min="7698" max="7698" width="11.90625" customWidth="1"/>
    <col min="7701" max="7701" width="11.36328125" customWidth="1"/>
    <col min="7937" max="7937" width="2.7265625" customWidth="1"/>
    <col min="7938" max="7938" width="24.453125" customWidth="1"/>
    <col min="7939" max="7939" width="2.54296875" customWidth="1"/>
    <col min="7940" max="7941" width="12.26953125" customWidth="1"/>
    <col min="7942" max="7942" width="7.7265625" customWidth="1"/>
    <col min="7943" max="7943" width="24" customWidth="1"/>
    <col min="7945" max="7945" width="8.90625" customWidth="1"/>
    <col min="7946" max="7946" width="11.36328125" customWidth="1"/>
    <col min="7947" max="7947" width="31.36328125" customWidth="1"/>
    <col min="7948" max="7948" width="3.26953125" customWidth="1"/>
    <col min="7949" max="7949" width="26.90625" customWidth="1"/>
    <col min="7950" max="7950" width="2.54296875" customWidth="1"/>
    <col min="7951" max="7952" width="12.81640625" customWidth="1"/>
    <col min="7954" max="7954" width="11.90625" customWidth="1"/>
    <col min="7957" max="7957" width="11.36328125" customWidth="1"/>
    <col min="8193" max="8193" width="2.7265625" customWidth="1"/>
    <col min="8194" max="8194" width="24.453125" customWidth="1"/>
    <col min="8195" max="8195" width="2.54296875" customWidth="1"/>
    <col min="8196" max="8197" width="12.26953125" customWidth="1"/>
    <col min="8198" max="8198" width="7.7265625" customWidth="1"/>
    <col min="8199" max="8199" width="24" customWidth="1"/>
    <col min="8201" max="8201" width="8.90625" customWidth="1"/>
    <col min="8202" max="8202" width="11.36328125" customWidth="1"/>
    <col min="8203" max="8203" width="31.36328125" customWidth="1"/>
    <col min="8204" max="8204" width="3.26953125" customWidth="1"/>
    <col min="8205" max="8205" width="26.90625" customWidth="1"/>
    <col min="8206" max="8206" width="2.54296875" customWidth="1"/>
    <col min="8207" max="8208" width="12.81640625" customWidth="1"/>
    <col min="8210" max="8210" width="11.90625" customWidth="1"/>
    <col min="8213" max="8213" width="11.36328125" customWidth="1"/>
    <col min="8449" max="8449" width="2.7265625" customWidth="1"/>
    <col min="8450" max="8450" width="24.453125" customWidth="1"/>
    <col min="8451" max="8451" width="2.54296875" customWidth="1"/>
    <col min="8452" max="8453" width="12.26953125" customWidth="1"/>
    <col min="8454" max="8454" width="7.7265625" customWidth="1"/>
    <col min="8455" max="8455" width="24" customWidth="1"/>
    <col min="8457" max="8457" width="8.90625" customWidth="1"/>
    <col min="8458" max="8458" width="11.36328125" customWidth="1"/>
    <col min="8459" max="8459" width="31.36328125" customWidth="1"/>
    <col min="8460" max="8460" width="3.26953125" customWidth="1"/>
    <col min="8461" max="8461" width="26.90625" customWidth="1"/>
    <col min="8462" max="8462" width="2.54296875" customWidth="1"/>
    <col min="8463" max="8464" width="12.81640625" customWidth="1"/>
    <col min="8466" max="8466" width="11.90625" customWidth="1"/>
    <col min="8469" max="8469" width="11.36328125" customWidth="1"/>
    <col min="8705" max="8705" width="2.7265625" customWidth="1"/>
    <col min="8706" max="8706" width="24.453125" customWidth="1"/>
    <col min="8707" max="8707" width="2.54296875" customWidth="1"/>
    <col min="8708" max="8709" width="12.26953125" customWidth="1"/>
    <col min="8710" max="8710" width="7.7265625" customWidth="1"/>
    <col min="8711" max="8711" width="24" customWidth="1"/>
    <col min="8713" max="8713" width="8.90625" customWidth="1"/>
    <col min="8714" max="8714" width="11.36328125" customWidth="1"/>
    <col min="8715" max="8715" width="31.36328125" customWidth="1"/>
    <col min="8716" max="8716" width="3.26953125" customWidth="1"/>
    <col min="8717" max="8717" width="26.90625" customWidth="1"/>
    <col min="8718" max="8718" width="2.54296875" customWidth="1"/>
    <col min="8719" max="8720" width="12.81640625" customWidth="1"/>
    <col min="8722" max="8722" width="11.90625" customWidth="1"/>
    <col min="8725" max="8725" width="11.36328125" customWidth="1"/>
    <col min="8961" max="8961" width="2.7265625" customWidth="1"/>
    <col min="8962" max="8962" width="24.453125" customWidth="1"/>
    <col min="8963" max="8963" width="2.54296875" customWidth="1"/>
    <col min="8964" max="8965" width="12.26953125" customWidth="1"/>
    <col min="8966" max="8966" width="7.7265625" customWidth="1"/>
    <col min="8967" max="8967" width="24" customWidth="1"/>
    <col min="8969" max="8969" width="8.90625" customWidth="1"/>
    <col min="8970" max="8970" width="11.36328125" customWidth="1"/>
    <col min="8971" max="8971" width="31.36328125" customWidth="1"/>
    <col min="8972" max="8972" width="3.26953125" customWidth="1"/>
    <col min="8973" max="8973" width="26.90625" customWidth="1"/>
    <col min="8974" max="8974" width="2.54296875" customWidth="1"/>
    <col min="8975" max="8976" width="12.81640625" customWidth="1"/>
    <col min="8978" max="8978" width="11.90625" customWidth="1"/>
    <col min="8981" max="8981" width="11.36328125" customWidth="1"/>
    <col min="9217" max="9217" width="2.7265625" customWidth="1"/>
    <col min="9218" max="9218" width="24.453125" customWidth="1"/>
    <col min="9219" max="9219" width="2.54296875" customWidth="1"/>
    <col min="9220" max="9221" width="12.26953125" customWidth="1"/>
    <col min="9222" max="9222" width="7.7265625" customWidth="1"/>
    <col min="9223" max="9223" width="24" customWidth="1"/>
    <col min="9225" max="9225" width="8.90625" customWidth="1"/>
    <col min="9226" max="9226" width="11.36328125" customWidth="1"/>
    <col min="9227" max="9227" width="31.36328125" customWidth="1"/>
    <col min="9228" max="9228" width="3.26953125" customWidth="1"/>
    <col min="9229" max="9229" width="26.90625" customWidth="1"/>
    <col min="9230" max="9230" width="2.54296875" customWidth="1"/>
    <col min="9231" max="9232" width="12.81640625" customWidth="1"/>
    <col min="9234" max="9234" width="11.90625" customWidth="1"/>
    <col min="9237" max="9237" width="11.36328125" customWidth="1"/>
    <col min="9473" max="9473" width="2.7265625" customWidth="1"/>
    <col min="9474" max="9474" width="24.453125" customWidth="1"/>
    <col min="9475" max="9475" width="2.54296875" customWidth="1"/>
    <col min="9476" max="9477" width="12.26953125" customWidth="1"/>
    <col min="9478" max="9478" width="7.7265625" customWidth="1"/>
    <col min="9479" max="9479" width="24" customWidth="1"/>
    <col min="9481" max="9481" width="8.90625" customWidth="1"/>
    <col min="9482" max="9482" width="11.36328125" customWidth="1"/>
    <col min="9483" max="9483" width="31.36328125" customWidth="1"/>
    <col min="9484" max="9484" width="3.26953125" customWidth="1"/>
    <col min="9485" max="9485" width="26.90625" customWidth="1"/>
    <col min="9486" max="9486" width="2.54296875" customWidth="1"/>
    <col min="9487" max="9488" width="12.81640625" customWidth="1"/>
    <col min="9490" max="9490" width="11.90625" customWidth="1"/>
    <col min="9493" max="9493" width="11.36328125" customWidth="1"/>
    <col min="9729" max="9729" width="2.7265625" customWidth="1"/>
    <col min="9730" max="9730" width="24.453125" customWidth="1"/>
    <col min="9731" max="9731" width="2.54296875" customWidth="1"/>
    <col min="9732" max="9733" width="12.26953125" customWidth="1"/>
    <col min="9734" max="9734" width="7.7265625" customWidth="1"/>
    <col min="9735" max="9735" width="24" customWidth="1"/>
    <col min="9737" max="9737" width="8.90625" customWidth="1"/>
    <col min="9738" max="9738" width="11.36328125" customWidth="1"/>
    <col min="9739" max="9739" width="31.36328125" customWidth="1"/>
    <col min="9740" max="9740" width="3.26953125" customWidth="1"/>
    <col min="9741" max="9741" width="26.90625" customWidth="1"/>
    <col min="9742" max="9742" width="2.54296875" customWidth="1"/>
    <col min="9743" max="9744" width="12.81640625" customWidth="1"/>
    <col min="9746" max="9746" width="11.90625" customWidth="1"/>
    <col min="9749" max="9749" width="11.36328125" customWidth="1"/>
    <col min="9985" max="9985" width="2.7265625" customWidth="1"/>
    <col min="9986" max="9986" width="24.453125" customWidth="1"/>
    <col min="9987" max="9987" width="2.54296875" customWidth="1"/>
    <col min="9988" max="9989" width="12.26953125" customWidth="1"/>
    <col min="9990" max="9990" width="7.7265625" customWidth="1"/>
    <col min="9991" max="9991" width="24" customWidth="1"/>
    <col min="9993" max="9993" width="8.90625" customWidth="1"/>
    <col min="9994" max="9994" width="11.36328125" customWidth="1"/>
    <col min="9995" max="9995" width="31.36328125" customWidth="1"/>
    <col min="9996" max="9996" width="3.26953125" customWidth="1"/>
    <col min="9997" max="9997" width="26.90625" customWidth="1"/>
    <col min="9998" max="9998" width="2.54296875" customWidth="1"/>
    <col min="9999" max="10000" width="12.81640625" customWidth="1"/>
    <col min="10002" max="10002" width="11.90625" customWidth="1"/>
    <col min="10005" max="10005" width="11.36328125" customWidth="1"/>
    <col min="10241" max="10241" width="2.7265625" customWidth="1"/>
    <col min="10242" max="10242" width="24.453125" customWidth="1"/>
    <col min="10243" max="10243" width="2.54296875" customWidth="1"/>
    <col min="10244" max="10245" width="12.26953125" customWidth="1"/>
    <col min="10246" max="10246" width="7.7265625" customWidth="1"/>
    <col min="10247" max="10247" width="24" customWidth="1"/>
    <col min="10249" max="10249" width="8.90625" customWidth="1"/>
    <col min="10250" max="10250" width="11.36328125" customWidth="1"/>
    <col min="10251" max="10251" width="31.36328125" customWidth="1"/>
    <col min="10252" max="10252" width="3.26953125" customWidth="1"/>
    <col min="10253" max="10253" width="26.90625" customWidth="1"/>
    <col min="10254" max="10254" width="2.54296875" customWidth="1"/>
    <col min="10255" max="10256" width="12.81640625" customWidth="1"/>
    <col min="10258" max="10258" width="11.90625" customWidth="1"/>
    <col min="10261" max="10261" width="11.36328125" customWidth="1"/>
    <col min="10497" max="10497" width="2.7265625" customWidth="1"/>
    <col min="10498" max="10498" width="24.453125" customWidth="1"/>
    <col min="10499" max="10499" width="2.54296875" customWidth="1"/>
    <col min="10500" max="10501" width="12.26953125" customWidth="1"/>
    <col min="10502" max="10502" width="7.7265625" customWidth="1"/>
    <col min="10503" max="10503" width="24" customWidth="1"/>
    <col min="10505" max="10505" width="8.90625" customWidth="1"/>
    <col min="10506" max="10506" width="11.36328125" customWidth="1"/>
    <col min="10507" max="10507" width="31.36328125" customWidth="1"/>
    <col min="10508" max="10508" width="3.26953125" customWidth="1"/>
    <col min="10509" max="10509" width="26.90625" customWidth="1"/>
    <col min="10510" max="10510" width="2.54296875" customWidth="1"/>
    <col min="10511" max="10512" width="12.81640625" customWidth="1"/>
    <col min="10514" max="10514" width="11.90625" customWidth="1"/>
    <col min="10517" max="10517" width="11.36328125" customWidth="1"/>
    <col min="10753" max="10753" width="2.7265625" customWidth="1"/>
    <col min="10754" max="10754" width="24.453125" customWidth="1"/>
    <col min="10755" max="10755" width="2.54296875" customWidth="1"/>
    <col min="10756" max="10757" width="12.26953125" customWidth="1"/>
    <col min="10758" max="10758" width="7.7265625" customWidth="1"/>
    <col min="10759" max="10759" width="24" customWidth="1"/>
    <col min="10761" max="10761" width="8.90625" customWidth="1"/>
    <col min="10762" max="10762" width="11.36328125" customWidth="1"/>
    <col min="10763" max="10763" width="31.36328125" customWidth="1"/>
    <col min="10764" max="10764" width="3.26953125" customWidth="1"/>
    <col min="10765" max="10765" width="26.90625" customWidth="1"/>
    <col min="10766" max="10766" width="2.54296875" customWidth="1"/>
    <col min="10767" max="10768" width="12.81640625" customWidth="1"/>
    <col min="10770" max="10770" width="11.90625" customWidth="1"/>
    <col min="10773" max="10773" width="11.36328125" customWidth="1"/>
    <col min="11009" max="11009" width="2.7265625" customWidth="1"/>
    <col min="11010" max="11010" width="24.453125" customWidth="1"/>
    <col min="11011" max="11011" width="2.54296875" customWidth="1"/>
    <col min="11012" max="11013" width="12.26953125" customWidth="1"/>
    <col min="11014" max="11014" width="7.7265625" customWidth="1"/>
    <col min="11015" max="11015" width="24" customWidth="1"/>
    <col min="11017" max="11017" width="8.90625" customWidth="1"/>
    <col min="11018" max="11018" width="11.36328125" customWidth="1"/>
    <col min="11019" max="11019" width="31.36328125" customWidth="1"/>
    <col min="11020" max="11020" width="3.26953125" customWidth="1"/>
    <col min="11021" max="11021" width="26.90625" customWidth="1"/>
    <col min="11022" max="11022" width="2.54296875" customWidth="1"/>
    <col min="11023" max="11024" width="12.81640625" customWidth="1"/>
    <col min="11026" max="11026" width="11.90625" customWidth="1"/>
    <col min="11029" max="11029" width="11.36328125" customWidth="1"/>
    <col min="11265" max="11265" width="2.7265625" customWidth="1"/>
    <col min="11266" max="11266" width="24.453125" customWidth="1"/>
    <col min="11267" max="11267" width="2.54296875" customWidth="1"/>
    <col min="11268" max="11269" width="12.26953125" customWidth="1"/>
    <col min="11270" max="11270" width="7.7265625" customWidth="1"/>
    <col min="11271" max="11271" width="24" customWidth="1"/>
    <col min="11273" max="11273" width="8.90625" customWidth="1"/>
    <col min="11274" max="11274" width="11.36328125" customWidth="1"/>
    <col min="11275" max="11275" width="31.36328125" customWidth="1"/>
    <col min="11276" max="11276" width="3.26953125" customWidth="1"/>
    <col min="11277" max="11277" width="26.90625" customWidth="1"/>
    <col min="11278" max="11278" width="2.54296875" customWidth="1"/>
    <col min="11279" max="11280" width="12.81640625" customWidth="1"/>
    <col min="11282" max="11282" width="11.90625" customWidth="1"/>
    <col min="11285" max="11285" width="11.36328125" customWidth="1"/>
    <col min="11521" max="11521" width="2.7265625" customWidth="1"/>
    <col min="11522" max="11522" width="24.453125" customWidth="1"/>
    <col min="11523" max="11523" width="2.54296875" customWidth="1"/>
    <col min="11524" max="11525" width="12.26953125" customWidth="1"/>
    <col min="11526" max="11526" width="7.7265625" customWidth="1"/>
    <col min="11527" max="11527" width="24" customWidth="1"/>
    <col min="11529" max="11529" width="8.90625" customWidth="1"/>
    <col min="11530" max="11530" width="11.36328125" customWidth="1"/>
    <col min="11531" max="11531" width="31.36328125" customWidth="1"/>
    <col min="11532" max="11532" width="3.26953125" customWidth="1"/>
    <col min="11533" max="11533" width="26.90625" customWidth="1"/>
    <col min="11534" max="11534" width="2.54296875" customWidth="1"/>
    <col min="11535" max="11536" width="12.81640625" customWidth="1"/>
    <col min="11538" max="11538" width="11.90625" customWidth="1"/>
    <col min="11541" max="11541" width="11.36328125" customWidth="1"/>
    <col min="11777" max="11777" width="2.7265625" customWidth="1"/>
    <col min="11778" max="11778" width="24.453125" customWidth="1"/>
    <col min="11779" max="11779" width="2.54296875" customWidth="1"/>
    <col min="11780" max="11781" width="12.26953125" customWidth="1"/>
    <col min="11782" max="11782" width="7.7265625" customWidth="1"/>
    <col min="11783" max="11783" width="24" customWidth="1"/>
    <col min="11785" max="11785" width="8.90625" customWidth="1"/>
    <col min="11786" max="11786" width="11.36328125" customWidth="1"/>
    <col min="11787" max="11787" width="31.36328125" customWidth="1"/>
    <col min="11788" max="11788" width="3.26953125" customWidth="1"/>
    <col min="11789" max="11789" width="26.90625" customWidth="1"/>
    <col min="11790" max="11790" width="2.54296875" customWidth="1"/>
    <col min="11791" max="11792" width="12.81640625" customWidth="1"/>
    <col min="11794" max="11794" width="11.90625" customWidth="1"/>
    <col min="11797" max="11797" width="11.36328125" customWidth="1"/>
    <col min="12033" max="12033" width="2.7265625" customWidth="1"/>
    <col min="12034" max="12034" width="24.453125" customWidth="1"/>
    <col min="12035" max="12035" width="2.54296875" customWidth="1"/>
    <col min="12036" max="12037" width="12.26953125" customWidth="1"/>
    <col min="12038" max="12038" width="7.7265625" customWidth="1"/>
    <col min="12039" max="12039" width="24" customWidth="1"/>
    <col min="12041" max="12041" width="8.90625" customWidth="1"/>
    <col min="12042" max="12042" width="11.36328125" customWidth="1"/>
    <col min="12043" max="12043" width="31.36328125" customWidth="1"/>
    <col min="12044" max="12044" width="3.26953125" customWidth="1"/>
    <col min="12045" max="12045" width="26.90625" customWidth="1"/>
    <col min="12046" max="12046" width="2.54296875" customWidth="1"/>
    <col min="12047" max="12048" width="12.81640625" customWidth="1"/>
    <col min="12050" max="12050" width="11.90625" customWidth="1"/>
    <col min="12053" max="12053" width="11.36328125" customWidth="1"/>
    <col min="12289" max="12289" width="2.7265625" customWidth="1"/>
    <col min="12290" max="12290" width="24.453125" customWidth="1"/>
    <col min="12291" max="12291" width="2.54296875" customWidth="1"/>
    <col min="12292" max="12293" width="12.26953125" customWidth="1"/>
    <col min="12294" max="12294" width="7.7265625" customWidth="1"/>
    <col min="12295" max="12295" width="24" customWidth="1"/>
    <col min="12297" max="12297" width="8.90625" customWidth="1"/>
    <col min="12298" max="12298" width="11.36328125" customWidth="1"/>
    <col min="12299" max="12299" width="31.36328125" customWidth="1"/>
    <col min="12300" max="12300" width="3.26953125" customWidth="1"/>
    <col min="12301" max="12301" width="26.90625" customWidth="1"/>
    <col min="12302" max="12302" width="2.54296875" customWidth="1"/>
    <col min="12303" max="12304" width="12.81640625" customWidth="1"/>
    <col min="12306" max="12306" width="11.90625" customWidth="1"/>
    <col min="12309" max="12309" width="11.36328125" customWidth="1"/>
    <col min="12545" max="12545" width="2.7265625" customWidth="1"/>
    <col min="12546" max="12546" width="24.453125" customWidth="1"/>
    <col min="12547" max="12547" width="2.54296875" customWidth="1"/>
    <col min="12548" max="12549" width="12.26953125" customWidth="1"/>
    <col min="12550" max="12550" width="7.7265625" customWidth="1"/>
    <col min="12551" max="12551" width="24" customWidth="1"/>
    <col min="12553" max="12553" width="8.90625" customWidth="1"/>
    <col min="12554" max="12554" width="11.36328125" customWidth="1"/>
    <col min="12555" max="12555" width="31.36328125" customWidth="1"/>
    <col min="12556" max="12556" width="3.26953125" customWidth="1"/>
    <col min="12557" max="12557" width="26.90625" customWidth="1"/>
    <col min="12558" max="12558" width="2.54296875" customWidth="1"/>
    <col min="12559" max="12560" width="12.81640625" customWidth="1"/>
    <col min="12562" max="12562" width="11.90625" customWidth="1"/>
    <col min="12565" max="12565" width="11.36328125" customWidth="1"/>
    <col min="12801" max="12801" width="2.7265625" customWidth="1"/>
    <col min="12802" max="12802" width="24.453125" customWidth="1"/>
    <col min="12803" max="12803" width="2.54296875" customWidth="1"/>
    <col min="12804" max="12805" width="12.26953125" customWidth="1"/>
    <col min="12806" max="12806" width="7.7265625" customWidth="1"/>
    <col min="12807" max="12807" width="24" customWidth="1"/>
    <col min="12809" max="12809" width="8.90625" customWidth="1"/>
    <col min="12810" max="12810" width="11.36328125" customWidth="1"/>
    <col min="12811" max="12811" width="31.36328125" customWidth="1"/>
    <col min="12812" max="12812" width="3.26953125" customWidth="1"/>
    <col min="12813" max="12813" width="26.90625" customWidth="1"/>
    <col min="12814" max="12814" width="2.54296875" customWidth="1"/>
    <col min="12815" max="12816" width="12.81640625" customWidth="1"/>
    <col min="12818" max="12818" width="11.90625" customWidth="1"/>
    <col min="12821" max="12821" width="11.36328125" customWidth="1"/>
    <col min="13057" max="13057" width="2.7265625" customWidth="1"/>
    <col min="13058" max="13058" width="24.453125" customWidth="1"/>
    <col min="13059" max="13059" width="2.54296875" customWidth="1"/>
    <col min="13060" max="13061" width="12.26953125" customWidth="1"/>
    <col min="13062" max="13062" width="7.7265625" customWidth="1"/>
    <col min="13063" max="13063" width="24" customWidth="1"/>
    <col min="13065" max="13065" width="8.90625" customWidth="1"/>
    <col min="13066" max="13066" width="11.36328125" customWidth="1"/>
    <col min="13067" max="13067" width="31.36328125" customWidth="1"/>
    <col min="13068" max="13068" width="3.26953125" customWidth="1"/>
    <col min="13069" max="13069" width="26.90625" customWidth="1"/>
    <col min="13070" max="13070" width="2.54296875" customWidth="1"/>
    <col min="13071" max="13072" width="12.81640625" customWidth="1"/>
    <col min="13074" max="13074" width="11.90625" customWidth="1"/>
    <col min="13077" max="13077" width="11.36328125" customWidth="1"/>
    <col min="13313" max="13313" width="2.7265625" customWidth="1"/>
    <col min="13314" max="13314" width="24.453125" customWidth="1"/>
    <col min="13315" max="13315" width="2.54296875" customWidth="1"/>
    <col min="13316" max="13317" width="12.26953125" customWidth="1"/>
    <col min="13318" max="13318" width="7.7265625" customWidth="1"/>
    <col min="13319" max="13319" width="24" customWidth="1"/>
    <col min="13321" max="13321" width="8.90625" customWidth="1"/>
    <col min="13322" max="13322" width="11.36328125" customWidth="1"/>
    <col min="13323" max="13323" width="31.36328125" customWidth="1"/>
    <col min="13324" max="13324" width="3.26953125" customWidth="1"/>
    <col min="13325" max="13325" width="26.90625" customWidth="1"/>
    <col min="13326" max="13326" width="2.54296875" customWidth="1"/>
    <col min="13327" max="13328" width="12.81640625" customWidth="1"/>
    <col min="13330" max="13330" width="11.90625" customWidth="1"/>
    <col min="13333" max="13333" width="11.36328125" customWidth="1"/>
    <col min="13569" max="13569" width="2.7265625" customWidth="1"/>
    <col min="13570" max="13570" width="24.453125" customWidth="1"/>
    <col min="13571" max="13571" width="2.54296875" customWidth="1"/>
    <col min="13572" max="13573" width="12.26953125" customWidth="1"/>
    <col min="13574" max="13574" width="7.7265625" customWidth="1"/>
    <col min="13575" max="13575" width="24" customWidth="1"/>
    <col min="13577" max="13577" width="8.90625" customWidth="1"/>
    <col min="13578" max="13578" width="11.36328125" customWidth="1"/>
    <col min="13579" max="13579" width="31.36328125" customWidth="1"/>
    <col min="13580" max="13580" width="3.26953125" customWidth="1"/>
    <col min="13581" max="13581" width="26.90625" customWidth="1"/>
    <col min="13582" max="13582" width="2.54296875" customWidth="1"/>
    <col min="13583" max="13584" width="12.81640625" customWidth="1"/>
    <col min="13586" max="13586" width="11.90625" customWidth="1"/>
    <col min="13589" max="13589" width="11.36328125" customWidth="1"/>
    <col min="13825" max="13825" width="2.7265625" customWidth="1"/>
    <col min="13826" max="13826" width="24.453125" customWidth="1"/>
    <col min="13827" max="13827" width="2.54296875" customWidth="1"/>
    <col min="13828" max="13829" width="12.26953125" customWidth="1"/>
    <col min="13830" max="13830" width="7.7265625" customWidth="1"/>
    <col min="13831" max="13831" width="24" customWidth="1"/>
    <col min="13833" max="13833" width="8.90625" customWidth="1"/>
    <col min="13834" max="13834" width="11.36328125" customWidth="1"/>
    <col min="13835" max="13835" width="31.36328125" customWidth="1"/>
    <col min="13836" max="13836" width="3.26953125" customWidth="1"/>
    <col min="13837" max="13837" width="26.90625" customWidth="1"/>
    <col min="13838" max="13838" width="2.54296875" customWidth="1"/>
    <col min="13839" max="13840" width="12.81640625" customWidth="1"/>
    <col min="13842" max="13842" width="11.90625" customWidth="1"/>
    <col min="13845" max="13845" width="11.36328125" customWidth="1"/>
    <col min="14081" max="14081" width="2.7265625" customWidth="1"/>
    <col min="14082" max="14082" width="24.453125" customWidth="1"/>
    <col min="14083" max="14083" width="2.54296875" customWidth="1"/>
    <col min="14084" max="14085" width="12.26953125" customWidth="1"/>
    <col min="14086" max="14086" width="7.7265625" customWidth="1"/>
    <col min="14087" max="14087" width="24" customWidth="1"/>
    <col min="14089" max="14089" width="8.90625" customWidth="1"/>
    <col min="14090" max="14090" width="11.36328125" customWidth="1"/>
    <col min="14091" max="14091" width="31.36328125" customWidth="1"/>
    <col min="14092" max="14092" width="3.26953125" customWidth="1"/>
    <col min="14093" max="14093" width="26.90625" customWidth="1"/>
    <col min="14094" max="14094" width="2.54296875" customWidth="1"/>
    <col min="14095" max="14096" width="12.81640625" customWidth="1"/>
    <col min="14098" max="14098" width="11.90625" customWidth="1"/>
    <col min="14101" max="14101" width="11.36328125" customWidth="1"/>
    <col min="14337" max="14337" width="2.7265625" customWidth="1"/>
    <col min="14338" max="14338" width="24.453125" customWidth="1"/>
    <col min="14339" max="14339" width="2.54296875" customWidth="1"/>
    <col min="14340" max="14341" width="12.26953125" customWidth="1"/>
    <col min="14342" max="14342" width="7.7265625" customWidth="1"/>
    <col min="14343" max="14343" width="24" customWidth="1"/>
    <col min="14345" max="14345" width="8.90625" customWidth="1"/>
    <col min="14346" max="14346" width="11.36328125" customWidth="1"/>
    <col min="14347" max="14347" width="31.36328125" customWidth="1"/>
    <col min="14348" max="14348" width="3.26953125" customWidth="1"/>
    <col min="14349" max="14349" width="26.90625" customWidth="1"/>
    <col min="14350" max="14350" width="2.54296875" customWidth="1"/>
    <col min="14351" max="14352" width="12.81640625" customWidth="1"/>
    <col min="14354" max="14354" width="11.90625" customWidth="1"/>
    <col min="14357" max="14357" width="11.36328125" customWidth="1"/>
    <col min="14593" max="14593" width="2.7265625" customWidth="1"/>
    <col min="14594" max="14594" width="24.453125" customWidth="1"/>
    <col min="14595" max="14595" width="2.54296875" customWidth="1"/>
    <col min="14596" max="14597" width="12.26953125" customWidth="1"/>
    <col min="14598" max="14598" width="7.7265625" customWidth="1"/>
    <col min="14599" max="14599" width="24" customWidth="1"/>
    <col min="14601" max="14601" width="8.90625" customWidth="1"/>
    <col min="14602" max="14602" width="11.36328125" customWidth="1"/>
    <col min="14603" max="14603" width="31.36328125" customWidth="1"/>
    <col min="14604" max="14604" width="3.26953125" customWidth="1"/>
    <col min="14605" max="14605" width="26.90625" customWidth="1"/>
    <col min="14606" max="14606" width="2.54296875" customWidth="1"/>
    <col min="14607" max="14608" width="12.81640625" customWidth="1"/>
    <col min="14610" max="14610" width="11.90625" customWidth="1"/>
    <col min="14613" max="14613" width="11.36328125" customWidth="1"/>
    <col min="14849" max="14849" width="2.7265625" customWidth="1"/>
    <col min="14850" max="14850" width="24.453125" customWidth="1"/>
    <col min="14851" max="14851" width="2.54296875" customWidth="1"/>
    <col min="14852" max="14853" width="12.26953125" customWidth="1"/>
    <col min="14854" max="14854" width="7.7265625" customWidth="1"/>
    <col min="14855" max="14855" width="24" customWidth="1"/>
    <col min="14857" max="14857" width="8.90625" customWidth="1"/>
    <col min="14858" max="14858" width="11.36328125" customWidth="1"/>
    <col min="14859" max="14859" width="31.36328125" customWidth="1"/>
    <col min="14860" max="14860" width="3.26953125" customWidth="1"/>
    <col min="14861" max="14861" width="26.90625" customWidth="1"/>
    <col min="14862" max="14862" width="2.54296875" customWidth="1"/>
    <col min="14863" max="14864" width="12.81640625" customWidth="1"/>
    <col min="14866" max="14866" width="11.90625" customWidth="1"/>
    <col min="14869" max="14869" width="11.36328125" customWidth="1"/>
    <col min="15105" max="15105" width="2.7265625" customWidth="1"/>
    <col min="15106" max="15106" width="24.453125" customWidth="1"/>
    <col min="15107" max="15107" width="2.54296875" customWidth="1"/>
    <col min="15108" max="15109" width="12.26953125" customWidth="1"/>
    <col min="15110" max="15110" width="7.7265625" customWidth="1"/>
    <col min="15111" max="15111" width="24" customWidth="1"/>
    <col min="15113" max="15113" width="8.90625" customWidth="1"/>
    <col min="15114" max="15114" width="11.36328125" customWidth="1"/>
    <col min="15115" max="15115" width="31.36328125" customWidth="1"/>
    <col min="15116" max="15116" width="3.26953125" customWidth="1"/>
    <col min="15117" max="15117" width="26.90625" customWidth="1"/>
    <col min="15118" max="15118" width="2.54296875" customWidth="1"/>
    <col min="15119" max="15120" width="12.81640625" customWidth="1"/>
    <col min="15122" max="15122" width="11.90625" customWidth="1"/>
    <col min="15125" max="15125" width="11.36328125" customWidth="1"/>
    <col min="15361" max="15361" width="2.7265625" customWidth="1"/>
    <col min="15362" max="15362" width="24.453125" customWidth="1"/>
    <col min="15363" max="15363" width="2.54296875" customWidth="1"/>
    <col min="15364" max="15365" width="12.26953125" customWidth="1"/>
    <col min="15366" max="15366" width="7.7265625" customWidth="1"/>
    <col min="15367" max="15367" width="24" customWidth="1"/>
    <col min="15369" max="15369" width="8.90625" customWidth="1"/>
    <col min="15370" max="15370" width="11.36328125" customWidth="1"/>
    <col min="15371" max="15371" width="31.36328125" customWidth="1"/>
    <col min="15372" max="15372" width="3.26953125" customWidth="1"/>
    <col min="15373" max="15373" width="26.90625" customWidth="1"/>
    <col min="15374" max="15374" width="2.54296875" customWidth="1"/>
    <col min="15375" max="15376" width="12.81640625" customWidth="1"/>
    <col min="15378" max="15378" width="11.90625" customWidth="1"/>
    <col min="15381" max="15381" width="11.36328125" customWidth="1"/>
    <col min="15617" max="15617" width="2.7265625" customWidth="1"/>
    <col min="15618" max="15618" width="24.453125" customWidth="1"/>
    <col min="15619" max="15619" width="2.54296875" customWidth="1"/>
    <col min="15620" max="15621" width="12.26953125" customWidth="1"/>
    <col min="15622" max="15622" width="7.7265625" customWidth="1"/>
    <col min="15623" max="15623" width="24" customWidth="1"/>
    <col min="15625" max="15625" width="8.90625" customWidth="1"/>
    <col min="15626" max="15626" width="11.36328125" customWidth="1"/>
    <col min="15627" max="15627" width="31.36328125" customWidth="1"/>
    <col min="15628" max="15628" width="3.26953125" customWidth="1"/>
    <col min="15629" max="15629" width="26.90625" customWidth="1"/>
    <col min="15630" max="15630" width="2.54296875" customWidth="1"/>
    <col min="15631" max="15632" width="12.81640625" customWidth="1"/>
    <col min="15634" max="15634" width="11.90625" customWidth="1"/>
    <col min="15637" max="15637" width="11.36328125" customWidth="1"/>
    <col min="15873" max="15873" width="2.7265625" customWidth="1"/>
    <col min="15874" max="15874" width="24.453125" customWidth="1"/>
    <col min="15875" max="15875" width="2.54296875" customWidth="1"/>
    <col min="15876" max="15877" width="12.26953125" customWidth="1"/>
    <col min="15878" max="15878" width="7.7265625" customWidth="1"/>
    <col min="15879" max="15879" width="24" customWidth="1"/>
    <col min="15881" max="15881" width="8.90625" customWidth="1"/>
    <col min="15882" max="15882" width="11.36328125" customWidth="1"/>
    <col min="15883" max="15883" width="31.36328125" customWidth="1"/>
    <col min="15884" max="15884" width="3.26953125" customWidth="1"/>
    <col min="15885" max="15885" width="26.90625" customWidth="1"/>
    <col min="15886" max="15886" width="2.54296875" customWidth="1"/>
    <col min="15887" max="15888" width="12.81640625" customWidth="1"/>
    <col min="15890" max="15890" width="11.90625" customWidth="1"/>
    <col min="15893" max="15893" width="11.36328125" customWidth="1"/>
    <col min="16129" max="16129" width="2.7265625" customWidth="1"/>
    <col min="16130" max="16130" width="24.453125" customWidth="1"/>
    <col min="16131" max="16131" width="2.54296875" customWidth="1"/>
    <col min="16132" max="16133" width="12.26953125" customWidth="1"/>
    <col min="16134" max="16134" width="7.7265625" customWidth="1"/>
    <col min="16135" max="16135" width="24" customWidth="1"/>
    <col min="16137" max="16137" width="8.90625" customWidth="1"/>
    <col min="16138" max="16138" width="11.36328125" customWidth="1"/>
    <col min="16139" max="16139" width="31.36328125" customWidth="1"/>
    <col min="16140" max="16140" width="3.26953125" customWidth="1"/>
    <col min="16141" max="16141" width="26.90625" customWidth="1"/>
    <col min="16142" max="16142" width="2.54296875" customWidth="1"/>
    <col min="16143" max="16144" width="12.81640625" customWidth="1"/>
    <col min="16146" max="16146" width="11.90625" customWidth="1"/>
    <col min="16149" max="16149" width="11.36328125" customWidth="1"/>
  </cols>
  <sheetData>
    <row r="1" spans="2:10" ht="26" x14ac:dyDescent="0.6">
      <c r="B1" s="81" t="s">
        <v>102</v>
      </c>
    </row>
    <row r="3" spans="2:10" ht="29" customHeight="1" thickBot="1" x14ac:dyDescent="0.4">
      <c r="B3" s="46" t="s">
        <v>0</v>
      </c>
      <c r="C3" s="47"/>
      <c r="D3" s="47">
        <v>2020</v>
      </c>
      <c r="E3" s="48">
        <v>2021</v>
      </c>
      <c r="F3" s="49"/>
      <c r="G3" s="46" t="s">
        <v>1</v>
      </c>
      <c r="H3" s="47"/>
      <c r="I3" s="47">
        <f>+D3</f>
        <v>2020</v>
      </c>
      <c r="J3" s="48">
        <f>+E3</f>
        <v>2021</v>
      </c>
    </row>
    <row r="4" spans="2:10" ht="15" thickTop="1" x14ac:dyDescent="0.35">
      <c r="B4" s="17" t="s">
        <v>2</v>
      </c>
      <c r="C4" s="45"/>
      <c r="D4" s="45"/>
      <c r="E4" s="18"/>
      <c r="G4" s="17" t="s">
        <v>3</v>
      </c>
      <c r="H4" s="45"/>
      <c r="I4" s="45"/>
      <c r="J4" s="18"/>
    </row>
    <row r="5" spans="2:10" ht="21.5" customHeight="1" x14ac:dyDescent="0.35">
      <c r="B5" s="6" t="s">
        <v>4</v>
      </c>
      <c r="C5" s="7"/>
      <c r="D5" s="7">
        <v>67500</v>
      </c>
      <c r="E5" s="11">
        <v>86100</v>
      </c>
      <c r="G5" s="6" t="s">
        <v>6</v>
      </c>
      <c r="H5" s="7"/>
      <c r="I5" s="7">
        <v>1200000</v>
      </c>
      <c r="J5" s="11">
        <v>1400000</v>
      </c>
    </row>
    <row r="6" spans="2:10" ht="21.5" customHeight="1" x14ac:dyDescent="0.35">
      <c r="B6" s="6" t="s">
        <v>7</v>
      </c>
      <c r="C6" s="7"/>
      <c r="D6" s="7">
        <v>67500</v>
      </c>
      <c r="E6" s="11">
        <v>87000</v>
      </c>
      <c r="G6" s="6" t="s">
        <v>8</v>
      </c>
      <c r="H6" s="7"/>
      <c r="I6" s="7">
        <v>180000</v>
      </c>
      <c r="J6" s="11">
        <v>210000</v>
      </c>
    </row>
    <row r="7" spans="2:10" ht="21.5" customHeight="1" x14ac:dyDescent="0.35">
      <c r="B7" s="6" t="s">
        <v>9</v>
      </c>
      <c r="C7" s="7"/>
      <c r="D7" s="7">
        <v>52500</v>
      </c>
      <c r="E7" s="11">
        <v>65000</v>
      </c>
      <c r="G7" s="6" t="s">
        <v>10</v>
      </c>
      <c r="H7" s="7"/>
      <c r="I7" s="8">
        <v>60000</v>
      </c>
      <c r="J7" s="9">
        <v>75000</v>
      </c>
    </row>
    <row r="8" spans="2:10" ht="21.5" customHeight="1" x14ac:dyDescent="0.35">
      <c r="B8" s="6" t="s">
        <v>11</v>
      </c>
      <c r="C8" s="7"/>
      <c r="D8" s="8">
        <v>15000</v>
      </c>
      <c r="E8" s="9">
        <v>13000</v>
      </c>
      <c r="G8" s="6" t="s">
        <v>12</v>
      </c>
      <c r="H8" s="5"/>
      <c r="I8" s="5">
        <v>1440000</v>
      </c>
      <c r="J8" s="10">
        <v>1685000</v>
      </c>
    </row>
    <row r="9" spans="2:10" ht="21.5" customHeight="1" x14ac:dyDescent="0.35">
      <c r="B9" s="6" t="s">
        <v>13</v>
      </c>
      <c r="C9" s="5"/>
      <c r="D9" s="5">
        <v>202500</v>
      </c>
      <c r="E9" s="10">
        <v>251100</v>
      </c>
      <c r="G9" s="6"/>
      <c r="H9" s="5"/>
      <c r="I9" s="5"/>
      <c r="J9" s="10"/>
    </row>
    <row r="10" spans="2:10" ht="21.5" customHeight="1" x14ac:dyDescent="0.35">
      <c r="B10" s="6"/>
      <c r="C10" s="5"/>
      <c r="D10" s="5"/>
      <c r="E10" s="10"/>
      <c r="G10" s="17" t="s">
        <v>14</v>
      </c>
      <c r="H10" s="5"/>
      <c r="I10" s="5"/>
      <c r="J10" s="10"/>
    </row>
    <row r="11" spans="2:10" ht="21.5" customHeight="1" x14ac:dyDescent="0.35">
      <c r="B11" s="17" t="s">
        <v>15</v>
      </c>
      <c r="C11" s="5"/>
      <c r="D11" s="5"/>
      <c r="E11" s="10"/>
      <c r="G11" s="6" t="s">
        <v>6</v>
      </c>
      <c r="H11" s="7"/>
      <c r="I11" s="7">
        <v>330000</v>
      </c>
      <c r="J11" s="11">
        <v>405000</v>
      </c>
    </row>
    <row r="12" spans="2:10" ht="21.5" customHeight="1" x14ac:dyDescent="0.35">
      <c r="B12" s="6" t="s">
        <v>16</v>
      </c>
      <c r="C12" s="7"/>
      <c r="D12" s="7">
        <v>3750000</v>
      </c>
      <c r="E12" s="10">
        <v>3750000</v>
      </c>
      <c r="G12" s="6" t="s">
        <v>8</v>
      </c>
      <c r="H12" s="7"/>
      <c r="I12" s="7">
        <v>150000</v>
      </c>
      <c r="J12" s="11">
        <v>172500</v>
      </c>
    </row>
    <row r="13" spans="2:10" ht="21.5" customHeight="1" x14ac:dyDescent="0.35">
      <c r="B13" s="6" t="s">
        <v>17</v>
      </c>
      <c r="C13" s="7"/>
      <c r="D13" s="7">
        <v>675000</v>
      </c>
      <c r="E13" s="11">
        <v>800000</v>
      </c>
      <c r="G13" s="6" t="s">
        <v>10</v>
      </c>
      <c r="H13" s="7"/>
      <c r="I13" s="8">
        <v>37500</v>
      </c>
      <c r="J13" s="9">
        <v>52500</v>
      </c>
    </row>
    <row r="14" spans="2:10" ht="21.5" customHeight="1" x14ac:dyDescent="0.35">
      <c r="B14" s="6" t="s">
        <v>18</v>
      </c>
      <c r="C14" s="7"/>
      <c r="D14" s="8">
        <v>75000</v>
      </c>
      <c r="E14" s="9">
        <v>100000</v>
      </c>
      <c r="G14" s="6" t="s">
        <v>19</v>
      </c>
      <c r="H14" s="5"/>
      <c r="I14" s="5">
        <v>517500</v>
      </c>
      <c r="J14" s="10">
        <v>630000</v>
      </c>
    </row>
    <row r="15" spans="2:10" ht="21.5" customHeight="1" x14ac:dyDescent="0.35">
      <c r="B15" s="6" t="s">
        <v>20</v>
      </c>
      <c r="C15" s="5"/>
      <c r="D15" s="5">
        <v>4500000</v>
      </c>
      <c r="E15" s="10">
        <v>4650000</v>
      </c>
      <c r="G15" s="6"/>
      <c r="H15" s="5"/>
      <c r="I15" s="5"/>
      <c r="J15" s="10"/>
    </row>
    <row r="16" spans="2:10" ht="21.5" customHeight="1" x14ac:dyDescent="0.35">
      <c r="B16" s="12" t="s">
        <v>21</v>
      </c>
      <c r="C16" s="13"/>
      <c r="D16" s="24">
        <v>-450000</v>
      </c>
      <c r="E16" s="25">
        <v>-550000</v>
      </c>
      <c r="G16" s="6" t="s">
        <v>22</v>
      </c>
      <c r="H16" s="5"/>
      <c r="I16" s="5">
        <v>922500</v>
      </c>
      <c r="J16" s="10">
        <v>1055000</v>
      </c>
    </row>
    <row r="17" spans="2:22" ht="21.5" customHeight="1" x14ac:dyDescent="0.35">
      <c r="B17" s="6" t="s">
        <v>23</v>
      </c>
      <c r="C17" s="5"/>
      <c r="D17" s="5">
        <v>4050000</v>
      </c>
      <c r="E17" s="10">
        <v>4100000</v>
      </c>
      <c r="G17" s="6"/>
      <c r="H17" s="5"/>
      <c r="I17" s="5"/>
      <c r="J17" s="10"/>
    </row>
    <row r="18" spans="2:22" ht="21.5" customHeight="1" x14ac:dyDescent="0.35">
      <c r="B18" s="6"/>
      <c r="C18" s="5"/>
      <c r="D18" s="5"/>
      <c r="E18" s="10"/>
      <c r="G18" s="17" t="s">
        <v>24</v>
      </c>
      <c r="H18" s="5"/>
      <c r="I18" s="5"/>
      <c r="J18" s="10"/>
    </row>
    <row r="19" spans="2:22" ht="21.5" customHeight="1" x14ac:dyDescent="0.35">
      <c r="B19" s="6" t="s">
        <v>25</v>
      </c>
      <c r="C19" s="7"/>
      <c r="D19" s="7">
        <v>300000</v>
      </c>
      <c r="E19" s="11">
        <v>400000</v>
      </c>
      <c r="G19" s="6" t="s">
        <v>26</v>
      </c>
      <c r="H19" s="7"/>
      <c r="I19" s="7">
        <v>217500</v>
      </c>
      <c r="J19" s="11">
        <v>247500</v>
      </c>
    </row>
    <row r="20" spans="2:22" ht="21.5" customHeight="1" x14ac:dyDescent="0.35">
      <c r="B20" s="6"/>
      <c r="C20" s="5"/>
      <c r="D20" s="5"/>
      <c r="E20" s="10"/>
      <c r="G20" s="6" t="s">
        <v>27</v>
      </c>
      <c r="H20" s="7"/>
      <c r="I20" s="7">
        <v>112500</v>
      </c>
      <c r="J20" s="11">
        <v>120000</v>
      </c>
    </row>
    <row r="21" spans="2:22" ht="21.5" customHeight="1" thickBot="1" x14ac:dyDescent="0.4">
      <c r="B21" s="6" t="s">
        <v>28</v>
      </c>
      <c r="C21" s="5"/>
      <c r="D21" s="28">
        <v>4552500</v>
      </c>
      <c r="E21" s="29">
        <v>4751100</v>
      </c>
      <c r="G21" s="6" t="s">
        <v>29</v>
      </c>
      <c r="H21" s="7"/>
      <c r="I21" s="8">
        <v>15000</v>
      </c>
      <c r="J21" s="9">
        <v>18000</v>
      </c>
    </row>
    <row r="22" spans="2:22" ht="21.5" customHeight="1" thickTop="1" x14ac:dyDescent="0.35">
      <c r="B22" s="6"/>
      <c r="C22" s="5"/>
      <c r="D22" s="5"/>
      <c r="E22" s="10"/>
      <c r="G22" s="6" t="s">
        <v>30</v>
      </c>
      <c r="H22" s="5"/>
      <c r="I22" s="5">
        <v>345000</v>
      </c>
      <c r="J22" s="10">
        <v>385500</v>
      </c>
    </row>
    <row r="23" spans="2:22" ht="21.5" customHeight="1" x14ac:dyDescent="0.35">
      <c r="B23" s="17" t="s">
        <v>31</v>
      </c>
      <c r="C23" s="5"/>
      <c r="D23" s="5"/>
      <c r="E23" s="10"/>
      <c r="G23" s="6"/>
      <c r="H23" s="5"/>
      <c r="I23" s="15"/>
      <c r="J23" s="16"/>
    </row>
    <row r="24" spans="2:22" ht="21.5" customHeight="1" x14ac:dyDescent="0.35">
      <c r="B24" s="6"/>
      <c r="C24" s="5"/>
      <c r="D24" s="5"/>
      <c r="E24" s="10"/>
      <c r="G24" s="17" t="s">
        <v>32</v>
      </c>
      <c r="H24" s="5"/>
      <c r="I24" s="15">
        <v>577500</v>
      </c>
      <c r="J24" s="16">
        <v>669500</v>
      </c>
    </row>
    <row r="25" spans="2:22" ht="21.5" customHeight="1" x14ac:dyDescent="0.35">
      <c r="B25" s="17" t="s">
        <v>33</v>
      </c>
      <c r="C25" s="5"/>
      <c r="D25" s="5"/>
      <c r="E25" s="10"/>
      <c r="G25" s="6"/>
      <c r="H25" s="5"/>
      <c r="I25" s="5"/>
      <c r="J25" s="10"/>
    </row>
    <row r="26" spans="2:22" ht="21.5" customHeight="1" x14ac:dyDescent="0.35">
      <c r="B26" s="6" t="s">
        <v>34</v>
      </c>
      <c r="C26" s="7"/>
      <c r="D26" s="7">
        <v>52500</v>
      </c>
      <c r="E26" s="11">
        <v>65000</v>
      </c>
      <c r="G26" s="17" t="s">
        <v>35</v>
      </c>
      <c r="H26" s="7"/>
      <c r="I26" s="7">
        <v>90000</v>
      </c>
      <c r="J26" s="14">
        <v>100000</v>
      </c>
    </row>
    <row r="27" spans="2:22" ht="21.5" customHeight="1" x14ac:dyDescent="0.35">
      <c r="B27" s="6" t="s">
        <v>36</v>
      </c>
      <c r="C27" s="7"/>
      <c r="D27" s="7">
        <v>18000</v>
      </c>
      <c r="E27" s="11">
        <v>15000</v>
      </c>
      <c r="G27" s="30"/>
      <c r="H27" s="5"/>
      <c r="I27" s="5"/>
      <c r="J27" s="10"/>
    </row>
    <row r="28" spans="2:22" ht="21.5" customHeight="1" x14ac:dyDescent="0.35">
      <c r="B28" s="6" t="s">
        <v>37</v>
      </c>
      <c r="C28" s="7"/>
      <c r="D28" s="7">
        <v>15000</v>
      </c>
      <c r="E28" s="11">
        <v>10000</v>
      </c>
      <c r="G28" s="17" t="s">
        <v>38</v>
      </c>
      <c r="H28" s="5"/>
      <c r="I28" s="5">
        <v>487500</v>
      </c>
      <c r="J28" s="10">
        <f>+J24-J26</f>
        <v>569500</v>
      </c>
    </row>
    <row r="29" spans="2:22" ht="21.5" customHeight="1" x14ac:dyDescent="0.35">
      <c r="B29" s="6" t="s">
        <v>39</v>
      </c>
      <c r="C29" s="7"/>
      <c r="D29" s="8">
        <v>30000</v>
      </c>
      <c r="E29" s="9">
        <v>30000</v>
      </c>
      <c r="G29" s="6"/>
      <c r="H29" s="5"/>
      <c r="I29" s="5"/>
      <c r="J29" s="10"/>
      <c r="U29" s="4" t="s">
        <v>40</v>
      </c>
      <c r="V29" s="4" t="s">
        <v>41</v>
      </c>
    </row>
    <row r="30" spans="2:22" ht="21.5" customHeight="1" x14ac:dyDescent="0.35">
      <c r="B30" s="6" t="s">
        <v>42</v>
      </c>
      <c r="C30" s="5"/>
      <c r="D30" s="5">
        <v>115500</v>
      </c>
      <c r="E30" s="10">
        <v>120000</v>
      </c>
      <c r="G30" s="17" t="s">
        <v>43</v>
      </c>
      <c r="H30" s="5"/>
      <c r="I30" s="5">
        <v>144000</v>
      </c>
      <c r="J30" s="14">
        <v>136000</v>
      </c>
      <c r="U30" s="4" t="s">
        <v>44</v>
      </c>
      <c r="V30" s="4" t="s">
        <v>45</v>
      </c>
    </row>
    <row r="31" spans="2:22" ht="21.5" customHeight="1" x14ac:dyDescent="0.35">
      <c r="B31" s="6"/>
      <c r="C31" s="5"/>
      <c r="D31" s="5"/>
      <c r="E31" s="10"/>
      <c r="G31" s="6"/>
      <c r="H31" s="5"/>
      <c r="I31" s="15"/>
      <c r="J31" s="16"/>
      <c r="U31" s="4" t="s">
        <v>46</v>
      </c>
      <c r="V31" s="4" t="s">
        <v>45</v>
      </c>
    </row>
    <row r="32" spans="2:22" ht="21.5" customHeight="1" x14ac:dyDescent="0.35">
      <c r="B32" s="6" t="s">
        <v>47</v>
      </c>
      <c r="C32" s="7"/>
      <c r="D32" s="7">
        <v>1800000</v>
      </c>
      <c r="E32" s="11">
        <v>1700000</v>
      </c>
      <c r="G32" s="6" t="s">
        <v>48</v>
      </c>
      <c r="H32" s="5"/>
      <c r="I32" s="5">
        <v>343500</v>
      </c>
      <c r="J32" s="10">
        <f>+J28-J30</f>
        <v>433500</v>
      </c>
      <c r="U32" s="4" t="s">
        <v>49</v>
      </c>
      <c r="V32" s="4" t="s">
        <v>41</v>
      </c>
    </row>
    <row r="33" spans="2:22" ht="21.5" customHeight="1" x14ac:dyDescent="0.35">
      <c r="B33" s="6"/>
      <c r="C33" s="5"/>
      <c r="D33" s="5"/>
      <c r="E33" s="10"/>
      <c r="G33" s="6"/>
      <c r="H33" s="5"/>
      <c r="I33" s="5"/>
      <c r="J33" s="10"/>
      <c r="U33" s="4" t="s">
        <v>50</v>
      </c>
      <c r="V33" s="4" t="s">
        <v>45</v>
      </c>
    </row>
    <row r="34" spans="2:22" ht="21.5" customHeight="1" x14ac:dyDescent="0.35">
      <c r="B34" s="12" t="s">
        <v>51</v>
      </c>
      <c r="C34" s="13"/>
      <c r="D34" s="13">
        <v>18000</v>
      </c>
      <c r="E34" s="14">
        <v>22000</v>
      </c>
      <c r="G34" s="17" t="s">
        <v>52</v>
      </c>
      <c r="H34" s="31"/>
      <c r="I34" s="5">
        <v>137400</v>
      </c>
      <c r="J34" s="14">
        <f>+J32*0.4</f>
        <v>173400</v>
      </c>
      <c r="Q34" s="2">
        <f>+J34-4000</f>
        <v>169400</v>
      </c>
      <c r="R34" t="s">
        <v>53</v>
      </c>
      <c r="U34" s="4" t="s">
        <v>54</v>
      </c>
      <c r="V34" s="4" t="s">
        <v>41</v>
      </c>
    </row>
    <row r="35" spans="2:22" ht="21.5" customHeight="1" x14ac:dyDescent="0.35">
      <c r="B35" s="6"/>
      <c r="C35" s="5"/>
      <c r="D35" s="15"/>
      <c r="E35" s="16"/>
      <c r="G35" s="6"/>
      <c r="H35" s="5"/>
      <c r="I35" s="5"/>
      <c r="J35" s="10"/>
    </row>
    <row r="36" spans="2:22" ht="21.5" customHeight="1" thickBot="1" x14ac:dyDescent="0.4">
      <c r="B36" s="6" t="s">
        <v>55</v>
      </c>
      <c r="C36" s="5"/>
      <c r="D36" s="5">
        <v>1933500</v>
      </c>
      <c r="E36" s="10">
        <v>1842000</v>
      </c>
      <c r="G36" s="6" t="s">
        <v>5</v>
      </c>
      <c r="H36" s="5"/>
      <c r="I36" s="28">
        <v>206100</v>
      </c>
      <c r="J36" s="29">
        <f>+J32-J34</f>
        <v>260100</v>
      </c>
    </row>
    <row r="37" spans="2:22" ht="21.5" customHeight="1" thickTop="1" x14ac:dyDescent="0.35">
      <c r="B37" s="6"/>
      <c r="C37" s="5"/>
      <c r="D37" s="5"/>
      <c r="E37" s="10"/>
      <c r="G37" s="6"/>
      <c r="H37" s="45"/>
      <c r="I37" s="45"/>
      <c r="J37" s="18"/>
    </row>
    <row r="38" spans="2:22" ht="21.5" customHeight="1" x14ac:dyDescent="0.35">
      <c r="B38" s="17" t="s">
        <v>56</v>
      </c>
      <c r="C38" s="5"/>
      <c r="D38" s="5"/>
      <c r="E38" s="10"/>
      <c r="G38" s="6"/>
      <c r="H38" s="45"/>
      <c r="I38" s="45"/>
      <c r="J38" s="18"/>
    </row>
    <row r="39" spans="2:22" x14ac:dyDescent="0.35">
      <c r="B39" s="6" t="s">
        <v>57</v>
      </c>
      <c r="C39" s="7"/>
      <c r="D39" s="7">
        <v>1500000</v>
      </c>
      <c r="E39" s="11">
        <v>1500000</v>
      </c>
      <c r="G39" s="6"/>
      <c r="H39" s="45"/>
      <c r="I39" s="45"/>
      <c r="J39" s="18"/>
    </row>
    <row r="40" spans="2:22" x14ac:dyDescent="0.35">
      <c r="B40" s="6" t="s">
        <v>58</v>
      </c>
      <c r="C40" s="7"/>
      <c r="D40" s="7">
        <v>0</v>
      </c>
      <c r="E40" s="11">
        <v>30000</v>
      </c>
      <c r="G40" s="6"/>
      <c r="H40" s="45"/>
      <c r="I40" s="45"/>
      <c r="J40" s="18"/>
    </row>
    <row r="41" spans="2:22" x14ac:dyDescent="0.35">
      <c r="B41" s="6" t="s">
        <v>59</v>
      </c>
      <c r="C41" s="5"/>
      <c r="D41" s="15">
        <v>1119000</v>
      </c>
      <c r="E41" s="16">
        <v>1379100</v>
      </c>
      <c r="G41" s="6"/>
      <c r="H41" s="45"/>
      <c r="I41" s="45"/>
      <c r="J41" s="18"/>
    </row>
    <row r="42" spans="2:22" x14ac:dyDescent="0.35">
      <c r="B42" s="6" t="s">
        <v>60</v>
      </c>
      <c r="C42" s="5"/>
      <c r="D42" s="5">
        <v>2619000</v>
      </c>
      <c r="E42" s="10">
        <v>2909100</v>
      </c>
      <c r="G42" s="6"/>
      <c r="H42" s="45"/>
      <c r="I42" s="45"/>
      <c r="J42" s="18"/>
    </row>
    <row r="43" spans="2:22" x14ac:dyDescent="0.35">
      <c r="B43" s="6"/>
      <c r="C43" s="5"/>
      <c r="D43" s="5"/>
      <c r="E43" s="10"/>
      <c r="G43" s="6"/>
      <c r="H43" s="45"/>
      <c r="I43" s="45"/>
      <c r="J43" s="18"/>
    </row>
    <row r="44" spans="2:22" ht="15" thickBot="1" x14ac:dyDescent="0.4">
      <c r="B44" s="6" t="s">
        <v>61</v>
      </c>
      <c r="C44" s="5"/>
      <c r="D44" s="28">
        <v>4552500</v>
      </c>
      <c r="E44" s="29">
        <v>4751100</v>
      </c>
      <c r="G44" s="6"/>
      <c r="H44" s="45"/>
      <c r="I44" s="45"/>
      <c r="J44" s="18"/>
    </row>
    <row r="45" spans="2:22" ht="15.5" thickTop="1" thickBot="1" x14ac:dyDescent="0.4">
      <c r="B45" s="32"/>
      <c r="C45" s="33"/>
      <c r="D45" s="33"/>
      <c r="E45" s="34"/>
      <c r="G45" s="32"/>
      <c r="H45" s="35"/>
      <c r="I45" s="35"/>
      <c r="J45" s="36"/>
    </row>
    <row r="47" spans="2:22" s="54" customFormat="1" ht="30" customHeight="1" thickBot="1" x14ac:dyDescent="0.4">
      <c r="B47" s="51" t="s">
        <v>62</v>
      </c>
      <c r="C47" s="52"/>
      <c r="D47" s="53">
        <f>+D3</f>
        <v>2020</v>
      </c>
      <c r="E47" s="53">
        <f>+E3</f>
        <v>2021</v>
      </c>
      <c r="G47" s="55" t="s">
        <v>63</v>
      </c>
      <c r="H47" s="56"/>
      <c r="I47" s="52"/>
      <c r="J47" s="52"/>
    </row>
    <row r="48" spans="2:22" ht="15" thickTop="1" x14ac:dyDescent="0.35">
      <c r="B48" s="19" t="s">
        <v>64</v>
      </c>
      <c r="D48" s="37"/>
      <c r="E48" s="37"/>
      <c r="H48" s="3"/>
    </row>
    <row r="49" spans="2:21" x14ac:dyDescent="0.35">
      <c r="B49" s="20" t="s">
        <v>65</v>
      </c>
      <c r="C49" s="21"/>
      <c r="D49" s="38"/>
      <c r="E49" s="39">
        <f>J8/I8-1</f>
        <v>0.17013888888888884</v>
      </c>
      <c r="G49" s="4" t="s">
        <v>66</v>
      </c>
      <c r="H49" s="19"/>
    </row>
    <row r="50" spans="2:21" x14ac:dyDescent="0.35">
      <c r="B50" s="20"/>
      <c r="C50" s="21"/>
      <c r="D50" s="38"/>
      <c r="E50" s="38"/>
    </row>
    <row r="51" spans="2:21" x14ac:dyDescent="0.35">
      <c r="B51" s="22" t="s">
        <v>67</v>
      </c>
      <c r="C51" s="22"/>
      <c r="D51" s="40"/>
      <c r="E51" s="38"/>
    </row>
    <row r="52" spans="2:21" x14ac:dyDescent="0.35">
      <c r="B52" s="20" t="s">
        <v>68</v>
      </c>
      <c r="C52" s="21"/>
      <c r="D52" s="41">
        <f>+D9/D30</f>
        <v>1.7532467532467533</v>
      </c>
      <c r="E52" s="41">
        <f>E9/E30</f>
        <v>2.0924999999999998</v>
      </c>
      <c r="G52" s="4" t="s">
        <v>69</v>
      </c>
      <c r="H52" s="4"/>
      <c r="U52" s="26" t="s">
        <v>99</v>
      </c>
    </row>
    <row r="53" spans="2:21" x14ac:dyDescent="0.35">
      <c r="B53" s="20" t="s">
        <v>70</v>
      </c>
      <c r="C53" s="21"/>
      <c r="D53" s="41">
        <f>+(D5+D6)/D30</f>
        <v>1.1688311688311688</v>
      </c>
      <c r="E53" s="41">
        <f>(E5+E6)/E30</f>
        <v>1.4424999999999999</v>
      </c>
      <c r="G53" s="4" t="s">
        <v>71</v>
      </c>
      <c r="H53" s="4"/>
      <c r="U53" s="26" t="s">
        <v>100</v>
      </c>
    </row>
    <row r="54" spans="2:21" x14ac:dyDescent="0.35">
      <c r="B54" s="20" t="s">
        <v>72</v>
      </c>
      <c r="C54" s="21"/>
      <c r="D54" s="41">
        <f>+D5/D30</f>
        <v>0.58441558441558439</v>
      </c>
      <c r="E54" s="41">
        <f>E5/E30</f>
        <v>0.71750000000000003</v>
      </c>
      <c r="G54" s="23" t="s">
        <v>73</v>
      </c>
      <c r="H54" s="4"/>
      <c r="U54" s="26" t="s">
        <v>101</v>
      </c>
    </row>
    <row r="55" spans="2:21" x14ac:dyDescent="0.35">
      <c r="B55" s="20" t="s">
        <v>74</v>
      </c>
      <c r="C55" s="21"/>
      <c r="D55" s="41"/>
      <c r="E55" s="41">
        <f>J8/AVERAGE(D6:E6)</f>
        <v>21.812297734627833</v>
      </c>
      <c r="G55" s="4" t="s">
        <v>75</v>
      </c>
      <c r="H55" s="4"/>
    </row>
    <row r="56" spans="2:21" x14ac:dyDescent="0.35">
      <c r="B56" s="20" t="s">
        <v>76</v>
      </c>
      <c r="C56" s="21"/>
      <c r="D56" s="42"/>
      <c r="E56" s="43">
        <f>365/E55</f>
        <v>16.733679525222552</v>
      </c>
      <c r="G56" s="4" t="s">
        <v>77</v>
      </c>
      <c r="H56" s="4"/>
    </row>
    <row r="57" spans="2:21" x14ac:dyDescent="0.35">
      <c r="B57" s="20"/>
      <c r="D57" s="38"/>
      <c r="E57" s="38"/>
      <c r="H57" s="4"/>
    </row>
    <row r="58" spans="2:21" x14ac:dyDescent="0.35">
      <c r="B58" s="22" t="s">
        <v>78</v>
      </c>
      <c r="C58" s="4"/>
      <c r="D58" s="38"/>
      <c r="E58" s="38"/>
      <c r="H58" s="4"/>
    </row>
    <row r="59" spans="2:21" x14ac:dyDescent="0.35">
      <c r="B59" s="20"/>
      <c r="D59" s="44"/>
      <c r="E59" s="39"/>
      <c r="H59" s="4"/>
    </row>
    <row r="60" spans="2:21" x14ac:dyDescent="0.35">
      <c r="B60" s="20" t="s">
        <v>79</v>
      </c>
      <c r="D60" s="39">
        <f>+(D29+D32)/(D29+D32+D42)</f>
        <v>0.41132838840188807</v>
      </c>
      <c r="E60" s="39">
        <f>(E29+E32)/(E29+E32+E42)</f>
        <v>0.37291716065616176</v>
      </c>
      <c r="G60" s="26" t="s">
        <v>80</v>
      </c>
      <c r="H60" s="4"/>
    </row>
    <row r="61" spans="2:21" x14ac:dyDescent="0.35">
      <c r="B61" s="27" t="s">
        <v>81</v>
      </c>
      <c r="D61" s="41">
        <f>+I24/I30</f>
        <v>4.010416666666667</v>
      </c>
      <c r="E61" s="41">
        <f>J24/J30</f>
        <v>4.9227941176470589</v>
      </c>
      <c r="G61" s="26" t="s">
        <v>82</v>
      </c>
      <c r="H61" s="4"/>
    </row>
    <row r="62" spans="2:21" x14ac:dyDescent="0.35">
      <c r="B62" s="27" t="s">
        <v>83</v>
      </c>
      <c r="D62" s="41">
        <f>+(D29+D32)/I24</f>
        <v>3.168831168831169</v>
      </c>
      <c r="E62" s="41">
        <f>(E29+E32)/J24</f>
        <v>2.5840179238237493</v>
      </c>
      <c r="G62" s="4" t="s">
        <v>84</v>
      </c>
    </row>
    <row r="63" spans="2:21" x14ac:dyDescent="0.35">
      <c r="B63" s="20"/>
      <c r="D63" s="38"/>
      <c r="E63" s="38"/>
    </row>
    <row r="64" spans="2:21" x14ac:dyDescent="0.35">
      <c r="B64" s="22" t="s">
        <v>85</v>
      </c>
      <c r="D64" s="38"/>
      <c r="E64" s="38"/>
    </row>
    <row r="65" spans="2:9" x14ac:dyDescent="0.35">
      <c r="B65" s="20" t="s">
        <v>86</v>
      </c>
      <c r="D65" s="38"/>
      <c r="E65" s="41">
        <f>J14/AVERAGE(D7:E7)</f>
        <v>10.723404255319149</v>
      </c>
      <c r="G65" s="26" t="s">
        <v>87</v>
      </c>
    </row>
    <row r="66" spans="2:9" x14ac:dyDescent="0.35">
      <c r="B66" s="20" t="s">
        <v>88</v>
      </c>
      <c r="D66" s="38"/>
      <c r="E66" s="43">
        <f>365/E65</f>
        <v>34.037698412698411</v>
      </c>
      <c r="G66" s="4" t="s">
        <v>89</v>
      </c>
    </row>
    <row r="67" spans="2:9" x14ac:dyDescent="0.35">
      <c r="B67" s="20"/>
      <c r="D67" s="38"/>
      <c r="E67" s="38"/>
    </row>
    <row r="68" spans="2:9" x14ac:dyDescent="0.35">
      <c r="B68" s="22" t="s">
        <v>90</v>
      </c>
      <c r="D68" s="38"/>
      <c r="E68" s="38"/>
    </row>
    <row r="69" spans="2:9" x14ac:dyDescent="0.35">
      <c r="B69" s="20" t="s">
        <v>91</v>
      </c>
      <c r="D69" s="39">
        <f>+I16/I8</f>
        <v>0.640625</v>
      </c>
      <c r="E69" s="39">
        <f>J16/J8</f>
        <v>0.62611275964391688</v>
      </c>
      <c r="G69" s="4" t="s">
        <v>92</v>
      </c>
    </row>
    <row r="70" spans="2:9" x14ac:dyDescent="0.35">
      <c r="B70" s="20" t="s">
        <v>93</v>
      </c>
      <c r="D70" s="39">
        <f>+I24/I8</f>
        <v>0.40104166666666669</v>
      </c>
      <c r="E70" s="39">
        <f>J24/J8</f>
        <v>0.3973293768545994</v>
      </c>
      <c r="G70" s="26" t="s">
        <v>94</v>
      </c>
    </row>
    <row r="71" spans="2:9" x14ac:dyDescent="0.35">
      <c r="B71" s="20" t="s">
        <v>95</v>
      </c>
      <c r="D71" s="38"/>
      <c r="E71" s="39">
        <f>J36/AVERAGE(D21:E21)</f>
        <v>5.591383980394686E-2</v>
      </c>
      <c r="G71" s="4" t="s">
        <v>96</v>
      </c>
    </row>
    <row r="72" spans="2:9" x14ac:dyDescent="0.35">
      <c r="B72" s="20" t="s">
        <v>97</v>
      </c>
      <c r="D72" s="38"/>
      <c r="E72" s="39">
        <f>J36/AVERAGE(D42:E42)</f>
        <v>9.4101047376132854E-2</v>
      </c>
      <c r="G72" s="4" t="s">
        <v>98</v>
      </c>
    </row>
    <row r="73" spans="2:9" x14ac:dyDescent="0.35">
      <c r="D73" s="37"/>
      <c r="E73" s="37"/>
    </row>
    <row r="74" spans="2:9" x14ac:dyDescent="0.35">
      <c r="B74" s="19" t="s">
        <v>103</v>
      </c>
      <c r="F74" s="57"/>
      <c r="G74" s="1"/>
      <c r="H74" s="1"/>
      <c r="I74" s="1"/>
    </row>
    <row r="75" spans="2:9" x14ac:dyDescent="0.35">
      <c r="B75" s="19" t="s">
        <v>105</v>
      </c>
      <c r="D75" s="57"/>
      <c r="E75" s="58"/>
      <c r="F75" s="57"/>
      <c r="G75" s="1"/>
      <c r="H75" s="1"/>
    </row>
    <row r="76" spans="2:9" x14ac:dyDescent="0.35">
      <c r="B76" t="s">
        <v>106</v>
      </c>
      <c r="D76" s="57"/>
      <c r="E76" s="58"/>
      <c r="F76" s="57"/>
      <c r="G76" s="1"/>
      <c r="H76" s="1"/>
    </row>
    <row r="77" spans="2:9" x14ac:dyDescent="0.35">
      <c r="D77" s="57"/>
      <c r="E77" s="58"/>
      <c r="G77" s="1"/>
      <c r="H77" s="1"/>
    </row>
    <row r="78" spans="2:9" ht="15" thickBot="1" x14ac:dyDescent="0.4">
      <c r="B78" s="50"/>
      <c r="C78" s="78" t="s">
        <v>119</v>
      </c>
      <c r="D78" s="53">
        <v>2021</v>
      </c>
      <c r="E78" s="53">
        <v>2022</v>
      </c>
      <c r="G78" s="57"/>
      <c r="H78" s="1"/>
    </row>
    <row r="79" spans="2:9" ht="15" thickTop="1" x14ac:dyDescent="0.35">
      <c r="B79" t="s">
        <v>115</v>
      </c>
      <c r="C79" s="77">
        <v>1.2</v>
      </c>
      <c r="D79" s="79">
        <f>$C79*((D9-D30)/D21)</f>
        <v>2.2932454695222405E-2</v>
      </c>
      <c r="E79" s="79">
        <f>$C79*((E9-E30)/E21)</f>
        <v>3.3112331881038071E-2</v>
      </c>
      <c r="F79" s="57"/>
      <c r="G79" s="1"/>
      <c r="H79" s="1"/>
    </row>
    <row r="80" spans="2:9" x14ac:dyDescent="0.35">
      <c r="B80" t="s">
        <v>116</v>
      </c>
      <c r="C80" s="77">
        <v>1.4</v>
      </c>
      <c r="D80" s="79">
        <f>+$C80*(D41/D21)</f>
        <v>0.3441186161449753</v>
      </c>
      <c r="E80" s="79">
        <f>+$C80*(E41/E21)</f>
        <v>0.40637747048052025</v>
      </c>
      <c r="F80" s="57"/>
      <c r="G80" s="1"/>
      <c r="H80" s="1"/>
    </row>
    <row r="81" spans="2:9" x14ac:dyDescent="0.35">
      <c r="B81" t="s">
        <v>117</v>
      </c>
      <c r="C81" s="77">
        <v>3.3</v>
      </c>
      <c r="D81" s="79">
        <f>$C81*(I28/D21)</f>
        <v>0.35337726523887975</v>
      </c>
      <c r="E81" s="79">
        <f>$C81*(J28/E21)</f>
        <v>0.3955610279724695</v>
      </c>
      <c r="F81" s="57"/>
      <c r="G81" s="1"/>
      <c r="H81" s="1"/>
    </row>
    <row r="82" spans="2:9" x14ac:dyDescent="0.35">
      <c r="B82" t="s">
        <v>120</v>
      </c>
      <c r="C82" s="77">
        <v>0.6</v>
      </c>
      <c r="D82" s="79">
        <f>$C82*(D42/D36)</f>
        <v>0.812723041117145</v>
      </c>
      <c r="E82" s="79">
        <f>$C82*(E42/E36)</f>
        <v>0.9475895765472313</v>
      </c>
      <c r="F82" s="57"/>
      <c r="G82" s="1"/>
      <c r="H82" s="1"/>
    </row>
    <row r="83" spans="2:9" x14ac:dyDescent="0.35">
      <c r="B83" t="s">
        <v>118</v>
      </c>
      <c r="C83" s="77">
        <v>0.99</v>
      </c>
      <c r="D83" s="79">
        <f>$C83*(I8/D21)</f>
        <v>0.31314662273476107</v>
      </c>
      <c r="E83" s="79">
        <f>$C83*(J8/E21)</f>
        <v>0.35110816442508047</v>
      </c>
      <c r="F83" s="57"/>
      <c r="G83" s="1"/>
      <c r="H83" s="1"/>
    </row>
    <row r="84" spans="2:9" ht="15" thickBot="1" x14ac:dyDescent="0.4">
      <c r="B84" s="4" t="s">
        <v>104</v>
      </c>
      <c r="D84" s="80">
        <f>SUM(D79:D83)</f>
        <v>1.8462979999309834</v>
      </c>
      <c r="E84" s="80">
        <f>SUM(E79:E83)</f>
        <v>2.1337485713063398</v>
      </c>
      <c r="F84" s="57"/>
      <c r="G84" s="1"/>
      <c r="H84" s="1"/>
    </row>
    <row r="85" spans="2:9" ht="15.5" thickTop="1" thickBot="1" x14ac:dyDescent="0.4">
      <c r="B85" s="4"/>
      <c r="C85" s="4"/>
      <c r="D85" s="59"/>
      <c r="E85" s="60"/>
      <c r="F85" s="60"/>
      <c r="G85" s="60"/>
      <c r="H85" s="60"/>
      <c r="I85" s="4"/>
    </row>
    <row r="86" spans="2:9" ht="17" x14ac:dyDescent="0.6">
      <c r="B86" s="61" t="s">
        <v>107</v>
      </c>
      <c r="C86" s="62"/>
      <c r="D86" s="62"/>
      <c r="E86" s="62"/>
      <c r="F86" s="63"/>
      <c r="G86" s="63"/>
      <c r="H86" s="64" t="s">
        <v>108</v>
      </c>
      <c r="I86" s="65"/>
    </row>
    <row r="87" spans="2:9" x14ac:dyDescent="0.35">
      <c r="B87" s="66" t="s">
        <v>109</v>
      </c>
      <c r="C87" s="67"/>
      <c r="D87" s="67"/>
      <c r="E87" s="67"/>
      <c r="F87" s="68"/>
      <c r="G87" s="68"/>
      <c r="H87" s="69" t="s">
        <v>110</v>
      </c>
      <c r="I87" s="70"/>
    </row>
    <row r="88" spans="2:9" x14ac:dyDescent="0.35">
      <c r="B88" s="71" t="s">
        <v>111</v>
      </c>
      <c r="C88" s="67"/>
      <c r="D88" s="67"/>
      <c r="E88" s="67"/>
      <c r="F88" s="68"/>
      <c r="G88" s="68"/>
      <c r="H88" s="69" t="s">
        <v>112</v>
      </c>
      <c r="I88" s="70"/>
    </row>
    <row r="89" spans="2:9" ht="15" thickBot="1" x14ac:dyDescent="0.4">
      <c r="B89" s="72" t="s">
        <v>113</v>
      </c>
      <c r="C89" s="73"/>
      <c r="D89" s="73"/>
      <c r="E89" s="73"/>
      <c r="F89" s="74"/>
      <c r="G89" s="74"/>
      <c r="H89" s="75" t="s">
        <v>114</v>
      </c>
      <c r="I89" s="76"/>
    </row>
    <row r="90" spans="2:9" x14ac:dyDescent="0.35">
      <c r="D90" s="37"/>
      <c r="E90" s="37"/>
    </row>
    <row r="91" spans="2:9" x14ac:dyDescent="0.35">
      <c r="D91" s="37"/>
      <c r="E91" s="37"/>
    </row>
    <row r="92" spans="2:9" x14ac:dyDescent="0.35">
      <c r="D92" s="37"/>
      <c r="E92" s="37"/>
    </row>
    <row r="93" spans="2:9" x14ac:dyDescent="0.35">
      <c r="D93" s="37"/>
      <c r="E93" s="37"/>
    </row>
    <row r="94" spans="2:9" x14ac:dyDescent="0.35">
      <c r="D94" s="37"/>
      <c r="E94" s="37"/>
    </row>
    <row r="95" spans="2:9" x14ac:dyDescent="0.35">
      <c r="D95" s="37"/>
      <c r="E95" s="37"/>
    </row>
    <row r="96" spans="2:9" x14ac:dyDescent="0.35">
      <c r="D96" s="37"/>
      <c r="E96" s="37"/>
    </row>
    <row r="97" spans="4:5" x14ac:dyDescent="0.35">
      <c r="D97" s="37"/>
      <c r="E97" s="37"/>
    </row>
    <row r="98" spans="4:5" x14ac:dyDescent="0.35">
      <c r="D98" s="37"/>
      <c r="E98" s="37"/>
    </row>
    <row r="99" spans="4:5" x14ac:dyDescent="0.35">
      <c r="D99" s="37"/>
      <c r="E99" s="37"/>
    </row>
    <row r="100" spans="4:5" x14ac:dyDescent="0.35">
      <c r="D100" s="37"/>
      <c r="E100" s="37"/>
    </row>
    <row r="101" spans="4:5" x14ac:dyDescent="0.35">
      <c r="D101" s="37"/>
      <c r="E101" s="37"/>
    </row>
    <row r="102" spans="4:5" x14ac:dyDescent="0.35">
      <c r="D102" s="37"/>
      <c r="E102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ANSWERS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2022-04-21T16:40:52Z</dcterms:created>
  <dcterms:modified xsi:type="dcterms:W3CDTF">2022-04-21T17:18:19Z</dcterms:modified>
</cp:coreProperties>
</file>