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/Baruch MS/MS/"/>
    </mc:Choice>
  </mc:AlternateContent>
  <xr:revisionPtr revIDLastSave="5" documentId="8_{F197BF4F-EC8C-486D-9E68-2280E6FC994B}" xr6:coauthVersionLast="45" xr6:coauthVersionMax="45" xr10:uidLastSave="{475FF868-4DC8-4F41-BD4B-9F56A44EF06F}"/>
  <bookViews>
    <workbookView xWindow="-93" yWindow="-93" windowWidth="20306" windowHeight="1218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P5" i="1"/>
  <c r="N5" i="1"/>
  <c r="M5" i="1"/>
  <c r="L5" i="1"/>
  <c r="K5" i="1"/>
  <c r="J14" i="1" l="1"/>
  <c r="Q13" i="1" l="1"/>
  <c r="J13" i="1"/>
  <c r="K18" i="1" l="1"/>
  <c r="O18" i="1"/>
  <c r="L19" i="1"/>
  <c r="J18" i="1"/>
  <c r="E7" i="1"/>
  <c r="L16" i="1" s="1"/>
  <c r="E8" i="1"/>
  <c r="M17" i="1" s="1"/>
  <c r="E9" i="1"/>
  <c r="N18" i="1" s="1"/>
  <c r="E10" i="1"/>
  <c r="K19" i="1" s="1"/>
  <c r="E6" i="1"/>
  <c r="K15" i="1" s="1"/>
  <c r="H10" i="1"/>
  <c r="H9" i="1"/>
  <c r="H8" i="1"/>
  <c r="H7" i="1"/>
  <c r="H6" i="1"/>
  <c r="K14" i="1" l="1"/>
  <c r="P19" i="1"/>
  <c r="N17" i="1"/>
  <c r="J15" i="1"/>
  <c r="J16" i="1"/>
  <c r="N19" i="1"/>
  <c r="Q18" i="1"/>
  <c r="M18" i="1"/>
  <c r="P17" i="1"/>
  <c r="L17" i="1"/>
  <c r="O16" i="1"/>
  <c r="K16" i="1"/>
  <c r="N15" i="1"/>
  <c r="P15" i="1"/>
  <c r="J19" i="1"/>
  <c r="Q19" i="1"/>
  <c r="M19" i="1"/>
  <c r="P18" i="1"/>
  <c r="L18" i="1"/>
  <c r="O17" i="1"/>
  <c r="K17" i="1"/>
  <c r="N16" i="1"/>
  <c r="Q15" i="1"/>
  <c r="M15" i="1"/>
  <c r="L15" i="1"/>
  <c r="Q16" i="1"/>
  <c r="M16" i="1"/>
  <c r="J17" i="1"/>
  <c r="O19" i="1"/>
  <c r="Q17" i="1"/>
  <c r="P16" i="1"/>
  <c r="O15" i="1"/>
  <c r="L14" i="1" l="1"/>
  <c r="M14" i="1" l="1"/>
  <c r="N14" i="1" l="1"/>
  <c r="O5" i="1"/>
  <c r="O14" i="1" l="1"/>
  <c r="Q14" i="1" l="1"/>
  <c r="P14" i="1"/>
</calcChain>
</file>

<file path=xl/sharedStrings.xml><?xml version="1.0" encoding="utf-8"?>
<sst xmlns="http://schemas.openxmlformats.org/spreadsheetml/2006/main" count="18" uniqueCount="18">
  <si>
    <t>Teva</t>
  </si>
  <si>
    <t>Tesla</t>
  </si>
  <si>
    <t>Reliance Communications</t>
  </si>
  <si>
    <t>BAML</t>
  </si>
  <si>
    <t>Sistema JSFC Via Sistema</t>
  </si>
  <si>
    <t>Coupon</t>
  </si>
  <si>
    <t>Maturity</t>
  </si>
  <si>
    <t>Ratings</t>
  </si>
  <si>
    <t>Price</t>
  </si>
  <si>
    <t>B-/B3</t>
  </si>
  <si>
    <t>B+/BB-</t>
  </si>
  <si>
    <t>BBB- / Ba2</t>
  </si>
  <si>
    <t>A- / A3</t>
  </si>
  <si>
    <t>Coupon Dates</t>
  </si>
  <si>
    <t>Face Value</t>
  </si>
  <si>
    <t>CCC-</t>
  </si>
  <si>
    <t>Coupon Payment</t>
  </si>
  <si>
    <t>Current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</si>
</sst>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" fontId="2" fillId="2" borderId="0" xfId="0" applyNumberFormat="1" applyFont="1" applyFill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2" fillId="2" borderId="0" xfId="0" applyFont="1" applyFill="1" applyAlignment="1">
      <alignment horizontal="center" wrapText="1"/>
    </xf>
    <xf numFmtId="164" fontId="0" fillId="0" borderId="1" xfId="1" applyNumberFormat="1" applyFont="1" applyBorder="1"/>
    <xf numFmtId="10" fontId="0" fillId="0" borderId="1" xfId="2" applyNumberFormat="1" applyFont="1" applyBorder="1"/>
    <xf numFmtId="43" fontId="3" fillId="0" borderId="1" xfId="1" applyFont="1" applyBorder="1"/>
    <xf numFmtId="2" fontId="3" fillId="0" borderId="1" xfId="0" applyNumberFormat="1" applyFont="1" applyBorder="1"/>
    <xf numFmtId="10" fontId="3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19"/>
  <sheetViews>
    <sheetView tabSelected="1" workbookViewId="0">
      <selection activeCell="G11" sqref="G11"/>
    </sheetView>
  </sheetViews>
  <sheetFormatPr defaultRowHeight="12.7" x14ac:dyDescent="0.4"/>
  <cols>
    <col min="1" max="1" width="5.05859375" customWidth="1"/>
    <col min="2" max="2" width="23" bestFit="1" customWidth="1"/>
    <col min="6" max="7" width="10.17578125" bestFit="1" customWidth="1"/>
    <col min="8" max="8" width="10.17578125" customWidth="1"/>
    <col min="9" max="9" width="10.41015625" bestFit="1" customWidth="1"/>
  </cols>
  <sheetData>
    <row r="3" spans="2:17" x14ac:dyDescent="0.4">
      <c r="C3" s="1"/>
      <c r="D3" s="1"/>
      <c r="E3" s="1"/>
      <c r="F3" s="1"/>
      <c r="G3" s="1"/>
      <c r="H3" s="1"/>
      <c r="I3" s="1"/>
      <c r="J3" s="1" t="s">
        <v>8</v>
      </c>
      <c r="K3" s="1"/>
      <c r="L3" s="1"/>
      <c r="M3" s="1"/>
      <c r="N3" s="1"/>
      <c r="O3" s="1"/>
      <c r="P3" s="1"/>
      <c r="Q3" s="1"/>
    </row>
    <row r="4" spans="2:17" x14ac:dyDescent="0.4">
      <c r="C4" s="1"/>
      <c r="D4" s="1"/>
      <c r="E4" s="1"/>
      <c r="F4" s="1"/>
      <c r="G4" s="1"/>
      <c r="H4" s="1"/>
      <c r="I4" s="1"/>
      <c r="J4" s="1">
        <v>2019</v>
      </c>
      <c r="K4" s="1"/>
      <c r="L4" s="1"/>
      <c r="M4" s="1"/>
      <c r="N4" s="1"/>
      <c r="O4" s="1"/>
      <c r="P4" s="1"/>
      <c r="Q4" s="1">
        <v>2020</v>
      </c>
    </row>
    <row r="5" spans="2:17" ht="25.35" x14ac:dyDescent="0.4">
      <c r="C5" s="8" t="s">
        <v>14</v>
      </c>
      <c r="D5" s="2" t="s">
        <v>5</v>
      </c>
      <c r="E5" s="8" t="s">
        <v>16</v>
      </c>
      <c r="F5" s="2" t="s">
        <v>6</v>
      </c>
      <c r="G5" s="8" t="s">
        <v>13</v>
      </c>
      <c r="H5" s="8"/>
      <c r="I5" s="2" t="s">
        <v>7</v>
      </c>
      <c r="J5" s="3">
        <v>43619</v>
      </c>
      <c r="K5" s="3">
        <f>+J5+28</f>
        <v>43647</v>
      </c>
      <c r="L5" s="3">
        <f>+K5+35</f>
        <v>43682</v>
      </c>
      <c r="M5" s="3">
        <f>+L5+28</f>
        <v>43710</v>
      </c>
      <c r="N5" s="3">
        <f>+M5+29</f>
        <v>43739</v>
      </c>
      <c r="O5" s="3">
        <f>+N5+31</f>
        <v>43770</v>
      </c>
      <c r="P5" s="3">
        <f>+O5+31</f>
        <v>43801</v>
      </c>
      <c r="Q5" s="3">
        <f>+P5+31</f>
        <v>43832</v>
      </c>
    </row>
    <row r="6" spans="2:17" x14ac:dyDescent="0.4">
      <c r="B6" s="4" t="s">
        <v>0</v>
      </c>
      <c r="C6" s="9">
        <v>1000</v>
      </c>
      <c r="D6" s="13">
        <v>3.15E-2</v>
      </c>
      <c r="E6" s="7">
        <f>+D6*C6/2</f>
        <v>15.75</v>
      </c>
      <c r="F6" s="5">
        <v>46296</v>
      </c>
      <c r="G6" s="5">
        <v>43556</v>
      </c>
      <c r="H6" s="5">
        <f>+G6+183</f>
        <v>43739</v>
      </c>
      <c r="I6" s="6" t="s">
        <v>11</v>
      </c>
      <c r="J6" s="11">
        <v>77.52</v>
      </c>
      <c r="K6" s="11">
        <v>78.599999999999994</v>
      </c>
      <c r="L6" s="11">
        <v>81.56</v>
      </c>
      <c r="M6" s="11">
        <v>81.599999999999994</v>
      </c>
      <c r="N6" s="11">
        <v>84.5</v>
      </c>
      <c r="O6" s="11">
        <v>84.32</v>
      </c>
      <c r="P6" s="11">
        <v>82.51</v>
      </c>
      <c r="Q6" s="12">
        <v>83.962999999999994</v>
      </c>
    </row>
    <row r="7" spans="2:17" x14ac:dyDescent="0.4">
      <c r="B7" s="4" t="s">
        <v>1</v>
      </c>
      <c r="C7" s="9">
        <v>1000</v>
      </c>
      <c r="D7" s="13">
        <v>5.2999999999999999E-2</v>
      </c>
      <c r="E7" s="7">
        <f t="shared" ref="E7:E10" si="0">+D7*C7/2</f>
        <v>26.5</v>
      </c>
      <c r="F7" s="5">
        <v>45884</v>
      </c>
      <c r="G7" s="5">
        <v>43511</v>
      </c>
      <c r="H7" s="5">
        <f>+G7+181</f>
        <v>43692</v>
      </c>
      <c r="I7" s="6" t="s">
        <v>9</v>
      </c>
      <c r="J7" s="11">
        <v>93.5</v>
      </c>
      <c r="K7" s="11">
        <v>94.65</v>
      </c>
      <c r="L7" s="11">
        <v>93.45</v>
      </c>
      <c r="M7" s="11">
        <v>94.45</v>
      </c>
      <c r="N7" s="11">
        <v>92.3</v>
      </c>
      <c r="O7" s="11">
        <v>93.4</v>
      </c>
      <c r="P7" s="11">
        <v>95.45</v>
      </c>
      <c r="Q7" s="12">
        <v>95.349000000000004</v>
      </c>
    </row>
    <row r="8" spans="2:17" x14ac:dyDescent="0.4">
      <c r="B8" s="4" t="s">
        <v>2</v>
      </c>
      <c r="C8" s="9">
        <v>1000</v>
      </c>
      <c r="D8" s="13">
        <v>6.5000000000000002E-2</v>
      </c>
      <c r="E8" s="7">
        <f t="shared" si="0"/>
        <v>32.5</v>
      </c>
      <c r="F8" s="5">
        <v>44141</v>
      </c>
      <c r="G8" s="5">
        <v>43775</v>
      </c>
      <c r="H8" s="5">
        <f>+G8+181</f>
        <v>43956</v>
      </c>
      <c r="I8" s="6" t="s">
        <v>15</v>
      </c>
      <c r="J8" s="11">
        <v>59.6</v>
      </c>
      <c r="K8" s="11">
        <v>58.3</v>
      </c>
      <c r="L8" s="11">
        <v>58.76</v>
      </c>
      <c r="M8" s="11">
        <v>60.23</v>
      </c>
      <c r="N8" s="11">
        <v>62.34</v>
      </c>
      <c r="O8" s="11">
        <v>64.5</v>
      </c>
      <c r="P8" s="11">
        <v>65.3</v>
      </c>
      <c r="Q8" s="12">
        <v>68.674000000000007</v>
      </c>
    </row>
    <row r="9" spans="2:17" x14ac:dyDescent="0.4">
      <c r="B9" s="4" t="s">
        <v>3</v>
      </c>
      <c r="C9" s="9">
        <v>1000</v>
      </c>
      <c r="D9" s="13">
        <v>3.04E-2</v>
      </c>
      <c r="E9" s="7">
        <f t="shared" si="0"/>
        <v>15.2</v>
      </c>
      <c r="F9" s="5">
        <v>45280</v>
      </c>
      <c r="G9" s="5">
        <v>43636</v>
      </c>
      <c r="H9" s="5">
        <f>+G9+183</f>
        <v>43819</v>
      </c>
      <c r="I9" s="6" t="s">
        <v>12</v>
      </c>
      <c r="J9" s="11">
        <v>99.4</v>
      </c>
      <c r="K9" s="11">
        <v>99.45</v>
      </c>
      <c r="L9" s="11">
        <v>99.48</v>
      </c>
      <c r="M9" s="11">
        <v>98.57</v>
      </c>
      <c r="N9" s="11">
        <v>98.67</v>
      </c>
      <c r="O9" s="11">
        <v>99.1</v>
      </c>
      <c r="P9" s="11">
        <v>99.35</v>
      </c>
      <c r="Q9" s="12">
        <v>99.662000000000006</v>
      </c>
    </row>
    <row r="10" spans="2:17" x14ac:dyDescent="0.4">
      <c r="B10" s="4" t="s">
        <v>4</v>
      </c>
      <c r="C10" s="9">
        <v>1000</v>
      </c>
      <c r="D10" s="13">
        <v>6.9500000000000006E-2</v>
      </c>
      <c r="E10" s="7">
        <f t="shared" si="0"/>
        <v>34.75</v>
      </c>
      <c r="F10" s="5">
        <v>43968</v>
      </c>
      <c r="G10" s="5">
        <v>43786</v>
      </c>
      <c r="H10" s="5">
        <f>+G10+181</f>
        <v>43967</v>
      </c>
      <c r="I10" s="6" t="s">
        <v>10</v>
      </c>
      <c r="J10" s="11">
        <v>96.5</v>
      </c>
      <c r="K10" s="11">
        <v>96.57</v>
      </c>
      <c r="L10" s="11">
        <v>97.35</v>
      </c>
      <c r="M10" s="11">
        <v>97.67</v>
      </c>
      <c r="N10" s="11">
        <v>97.56</v>
      </c>
      <c r="O10" s="11">
        <v>98.23</v>
      </c>
      <c r="P10" s="11">
        <v>99.23</v>
      </c>
      <c r="Q10" s="12">
        <v>99.977999999999994</v>
      </c>
    </row>
    <row r="12" spans="2:17" x14ac:dyDescent="0.4">
      <c r="J12" s="1" t="s">
        <v>17</v>
      </c>
      <c r="K12" s="1"/>
      <c r="L12" s="1"/>
      <c r="M12" s="1"/>
      <c r="N12" s="1"/>
      <c r="O12" s="1"/>
      <c r="P12" s="1"/>
      <c r="Q12" s="1"/>
    </row>
    <row r="13" spans="2:17" x14ac:dyDescent="0.4">
      <c r="J13" s="1">
        <f>+J4</f>
        <v>2019</v>
      </c>
      <c r="K13" s="1"/>
      <c r="L13" s="1"/>
      <c r="M13" s="1"/>
      <c r="N13" s="1"/>
      <c r="O13" s="1"/>
      <c r="P13" s="1"/>
      <c r="Q13" s="1">
        <f>+Q4</f>
        <v>2020</v>
      </c>
    </row>
    <row r="14" spans="2:17" x14ac:dyDescent="0.4">
      <c r="J14" s="3">
        <f>+J5</f>
        <v>43619</v>
      </c>
      <c r="K14" s="3">
        <f t="shared" ref="K14:Q14" si="1">+K5</f>
        <v>43647</v>
      </c>
      <c r="L14" s="3">
        <f t="shared" si="1"/>
        <v>43682</v>
      </c>
      <c r="M14" s="3">
        <f t="shared" si="1"/>
        <v>43710</v>
      </c>
      <c r="N14" s="3">
        <f t="shared" si="1"/>
        <v>43739</v>
      </c>
      <c r="O14" s="3">
        <f t="shared" si="1"/>
        <v>43770</v>
      </c>
      <c r="P14" s="3">
        <f t="shared" si="1"/>
        <v>43801</v>
      </c>
      <c r="Q14" s="3">
        <f t="shared" si="1"/>
        <v>43832</v>
      </c>
    </row>
    <row r="15" spans="2:17" x14ac:dyDescent="0.4">
      <c r="J15" s="10">
        <f>+($E6*2)/(J6*10)</f>
        <v>4.0634674922600623E-2</v>
      </c>
      <c r="K15" s="10">
        <f t="shared" ref="K15:Q15" si="2">+($E6*2)/(K6*10)</f>
        <v>4.0076335877862593E-2</v>
      </c>
      <c r="L15" s="10">
        <f t="shared" si="2"/>
        <v>3.8621873467385971E-2</v>
      </c>
      <c r="M15" s="10">
        <f t="shared" si="2"/>
        <v>3.860294117647059E-2</v>
      </c>
      <c r="N15" s="10">
        <f t="shared" si="2"/>
        <v>3.7278106508875739E-2</v>
      </c>
      <c r="O15" s="10">
        <f t="shared" si="2"/>
        <v>3.7357685009487669E-2</v>
      </c>
      <c r="P15" s="10">
        <f t="shared" si="2"/>
        <v>3.8177190643558352E-2</v>
      </c>
      <c r="Q15" s="10">
        <f t="shared" si="2"/>
        <v>3.7516525136071843E-2</v>
      </c>
    </row>
    <row r="16" spans="2:17" x14ac:dyDescent="0.4">
      <c r="J16" s="10">
        <f t="shared" ref="J16:Q19" si="3">+($E7*2)/(J7*10)</f>
        <v>5.6684491978609627E-2</v>
      </c>
      <c r="K16" s="10">
        <f t="shared" si="3"/>
        <v>5.5995773903856315E-2</v>
      </c>
      <c r="L16" s="10">
        <f t="shared" si="3"/>
        <v>5.6714820759764577E-2</v>
      </c>
      <c r="M16" s="10">
        <f t="shared" si="3"/>
        <v>5.6114346214928536E-2</v>
      </c>
      <c r="N16" s="10">
        <f t="shared" si="3"/>
        <v>5.7421451787648972E-2</v>
      </c>
      <c r="O16" s="10">
        <f t="shared" si="3"/>
        <v>5.6745182012847964E-2</v>
      </c>
      <c r="P16" s="10">
        <f t="shared" si="3"/>
        <v>5.5526453640649558E-2</v>
      </c>
      <c r="Q16" s="10">
        <f t="shared" si="3"/>
        <v>5.558527095197642E-2</v>
      </c>
    </row>
    <row r="17" spans="10:17" x14ac:dyDescent="0.4">
      <c r="J17" s="10">
        <f t="shared" si="3"/>
        <v>0.10906040268456375</v>
      </c>
      <c r="K17" s="10">
        <f t="shared" si="3"/>
        <v>0.11149228130360206</v>
      </c>
      <c r="L17" s="10">
        <f t="shared" si="3"/>
        <v>0.11061946902654866</v>
      </c>
      <c r="M17" s="10">
        <f t="shared" si="3"/>
        <v>0.10791964137473022</v>
      </c>
      <c r="N17" s="10">
        <f t="shared" si="3"/>
        <v>0.10426692332370868</v>
      </c>
      <c r="O17" s="10">
        <f t="shared" si="3"/>
        <v>0.10077519379844961</v>
      </c>
      <c r="P17" s="10">
        <f t="shared" si="3"/>
        <v>9.9540581929555894E-2</v>
      </c>
      <c r="Q17" s="10">
        <f t="shared" si="3"/>
        <v>9.4650085913154908E-2</v>
      </c>
    </row>
    <row r="18" spans="10:17" x14ac:dyDescent="0.4">
      <c r="J18" s="10">
        <f t="shared" si="3"/>
        <v>3.0583501006036216E-2</v>
      </c>
      <c r="K18" s="10">
        <f t="shared" si="3"/>
        <v>3.0568124685771744E-2</v>
      </c>
      <c r="L18" s="10">
        <f t="shared" si="3"/>
        <v>3.0558906312826695E-2</v>
      </c>
      <c r="M18" s="10">
        <f t="shared" si="3"/>
        <v>3.0841026681546112E-2</v>
      </c>
      <c r="N18" s="10">
        <f t="shared" si="3"/>
        <v>3.080976994020472E-2</v>
      </c>
      <c r="O18" s="10">
        <f t="shared" si="3"/>
        <v>3.0676084762865791E-2</v>
      </c>
      <c r="P18" s="10">
        <f t="shared" si="3"/>
        <v>3.0598892803220933E-2</v>
      </c>
      <c r="Q18" s="10">
        <f t="shared" si="3"/>
        <v>3.0503100479621115E-2</v>
      </c>
    </row>
    <row r="19" spans="10:17" x14ac:dyDescent="0.4">
      <c r="J19" s="10">
        <f t="shared" si="3"/>
        <v>7.2020725388601034E-2</v>
      </c>
      <c r="K19" s="10">
        <f t="shared" si="3"/>
        <v>7.1968520244382314E-2</v>
      </c>
      <c r="L19" s="10">
        <f t="shared" si="3"/>
        <v>7.1391884951206991E-2</v>
      </c>
      <c r="M19" s="10">
        <f t="shared" si="3"/>
        <v>7.1157980956281355E-2</v>
      </c>
      <c r="N19" s="10">
        <f t="shared" si="3"/>
        <v>7.1238212382123814E-2</v>
      </c>
      <c r="O19" s="10">
        <f t="shared" si="3"/>
        <v>7.0752315993077464E-2</v>
      </c>
      <c r="P19" s="10">
        <f t="shared" si="3"/>
        <v>7.0039302630252945E-2</v>
      </c>
      <c r="Q19" s="10">
        <f t="shared" si="3"/>
        <v>6.9515293364540195E-2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Sumitomo Mitsui Banking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Goldman</dc:creator>
  <cp:lastModifiedBy>Chris Droussiotis</cp:lastModifiedBy>
  <dcterms:created xsi:type="dcterms:W3CDTF">2018-01-12T21:07:48Z</dcterms:created>
  <dcterms:modified xsi:type="dcterms:W3CDTF">2020-01-03T13:55:01Z</dcterms:modified>
</cp:coreProperties>
</file>