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<sst xmlns="http://schemas.openxmlformats.org/spreadsheetml/2006/main" count="71" uniqueCount="59">
  <si>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Cost of Good Sold</t>
  </si>
  <si>
    <t>Cash</t>
  </si>
  <si>
    <t>Depreciation</t>
  </si>
  <si>
    <t>Interest Expense</t>
  </si>
  <si>
    <t>Accounts Receivable</t>
  </si>
  <si>
    <t>Sales</t>
  </si>
  <si>
    <t>Tax Rate</t>
  </si>
  <si>
    <t>SG&amp;A</t>
  </si>
  <si>
    <t>Equity</t>
  </si>
  <si>
    <t>Inventory</t>
  </si>
  <si>
    <t>Income Statement</t>
  </si>
  <si>
    <t>COGS</t>
  </si>
  <si>
    <t xml:space="preserve">  Gross margin</t>
  </si>
  <si>
    <t>EBITDA</t>
  </si>
  <si>
    <t>EBIT</t>
  </si>
  <si>
    <t>Interest</t>
  </si>
  <si>
    <t>EBT</t>
  </si>
  <si>
    <t>Taxes</t>
  </si>
  <si>
    <t>NI</t>
  </si>
  <si>
    <t>Balance Sheet</t>
  </si>
  <si>
    <t>Account Receivable</t>
  </si>
  <si>
    <t>Gross Fixed Assets</t>
  </si>
  <si>
    <t>Accumulated Depreciation</t>
  </si>
  <si>
    <t xml:space="preserve">  Total C/A</t>
  </si>
  <si>
    <t xml:space="preserve">Gross Fixed Assets </t>
  </si>
  <si>
    <t xml:space="preserve">   Net Fixed Assets</t>
  </si>
  <si>
    <t>Total Assets</t>
  </si>
  <si>
    <t>Accounts Payable</t>
  </si>
  <si>
    <t>Long Term Debt</t>
  </si>
  <si>
    <t xml:space="preserve">  Total Liabilities</t>
  </si>
  <si>
    <t>Initial Equity Investment</t>
  </si>
  <si>
    <t xml:space="preserve">  Total Equity</t>
  </si>
  <si>
    <t>Total Liability + Equity</t>
  </si>
  <si>
    <t>Retained Earnings</t>
  </si>
  <si>
    <t>Cash Flow</t>
  </si>
  <si>
    <t>Plus Depreciation</t>
  </si>
  <si>
    <t>Cash Income</t>
  </si>
  <si>
    <t>Change in A/R</t>
  </si>
  <si>
    <t>Change in A/P</t>
  </si>
  <si>
    <t xml:space="preserve"> Change Working Capital</t>
  </si>
  <si>
    <t>WC</t>
  </si>
  <si>
    <t>Inv</t>
  </si>
  <si>
    <t>Capex</t>
  </si>
  <si>
    <t>Fin</t>
  </si>
  <si>
    <t>Debt</t>
  </si>
  <si>
    <t xml:space="preserve"> Fin Activity</t>
  </si>
  <si>
    <t>Change in Inventory</t>
  </si>
  <si>
    <t>Beginning Cash Flow</t>
  </si>
  <si>
    <t>Ending Cash Flow</t>
  </si>
  <si>
    <t>INPUT</t>
  </si>
  <si>
    <t>OUTPUT</t>
  </si>
  <si>
    <t>HOMEWORK #1</t>
  </si>
  <si>
    <t>Gross Profit</t>
  </si>
  <si>
    <t>Accounts Receivable Days</t>
  </si>
  <si>
    <t>Inventory Turnover Days</t>
  </si>
  <si>
    <t>ROA</t>
  </si>
  <si>
    <t>ROE</t>
  </si>
  <si>
    <t>FILL IN THE INCOME, CASH FLOW AND BALANCE SHEET STATEMENTS AS WELL AS CALCULATE THE RATIOS FOR 2014</t>
  </si>
  <si>
    <t>Financial Ratios (2014)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</si>
</sst>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165" fontId="0" fillId="0" borderId="15" xfId="42" applyNumberFormat="1" applyFont="1" applyFill="1" applyBorder="1" applyAlignment="1">
      <alignment/>
    </xf>
    <xf numFmtId="167" fontId="0" fillId="0" borderId="0" xfId="59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165" fontId="0" fillId="0" borderId="19" xfId="42" applyNumberFormat="1" applyFont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165" fontId="40" fillId="0" borderId="0" xfId="42" applyNumberFormat="1" applyFont="1" applyBorder="1" applyAlignment="1">
      <alignment/>
    </xf>
    <xf numFmtId="165" fontId="40" fillId="0" borderId="16" xfId="42" applyNumberFormat="1" applyFont="1" applyBorder="1" applyAlignment="1">
      <alignment/>
    </xf>
    <xf numFmtId="167" fontId="40" fillId="0" borderId="0" xfId="59" applyNumberFormat="1" applyFont="1" applyBorder="1" applyAlignment="1">
      <alignment/>
    </xf>
    <xf numFmtId="167" fontId="40" fillId="0" borderId="16" xfId="59" applyNumberFormat="1" applyFont="1" applyBorder="1" applyAlignment="1">
      <alignment/>
    </xf>
    <xf numFmtId="165" fontId="40" fillId="0" borderId="0" xfId="42" applyNumberFormat="1" applyFont="1" applyFill="1" applyBorder="1" applyAlignment="1">
      <alignment/>
    </xf>
    <xf numFmtId="165" fontId="40" fillId="0" borderId="16" xfId="42" applyNumberFormat="1" applyFont="1" applyFill="1" applyBorder="1" applyAlignment="1">
      <alignment/>
    </xf>
    <xf numFmtId="167" fontId="0" fillId="0" borderId="22" xfId="59" applyNumberFormat="1" applyFont="1" applyBorder="1" applyAlignment="1">
      <alignment/>
    </xf>
    <xf numFmtId="164" fontId="0" fillId="0" borderId="22" xfId="42" applyNumberFormat="1" applyFont="1" applyBorder="1" applyAlignment="1">
      <alignment/>
    </xf>
    <xf numFmtId="164" fontId="0" fillId="0" borderId="2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1.421875" style="0" customWidth="1"/>
    <col min="2" max="2" width="24.421875" style="0" customWidth="1"/>
    <col min="3" max="3" width="10.00390625" style="0" customWidth="1"/>
    <col min="4" max="4" width="9.7109375" style="0" customWidth="1"/>
    <col min="5" max="5" width="4.140625" style="0" customWidth="1"/>
    <col min="6" max="6" width="25.140625" style="0" customWidth="1"/>
    <col min="7" max="7" width="10.421875" style="0" customWidth="1"/>
    <col min="8" max="8" width="10.140625" style="0" customWidth="1"/>
    <col min="9" max="9" width="4.57421875" style="0" customWidth="1"/>
    <col min="10" max="10" width="24.57421875" style="0" customWidth="1"/>
    <col min="11" max="11" width="8.421875" style="0" customWidth="1"/>
    <col min="12" max="12" width="2.57421875" style="0" customWidth="1"/>
  </cols>
  <sheetData>
    <row r="1" ht="12.75">
      <c r="B1" s="2" t="s">
        <v>51</v>
      </c>
    </row>
    <row r="2" ht="12.75">
      <c r="B2" s="2" t="s">
        <v>57</v>
      </c>
    </row>
    <row r="4" spans="2:12" ht="13.5" thickBot="1">
      <c r="B4" s="9" t="s">
        <v>49</v>
      </c>
      <c r="C4" s="10"/>
      <c r="D4" s="10"/>
      <c r="F4" s="9" t="s">
        <v>50</v>
      </c>
      <c r="G4" s="10"/>
      <c r="H4" s="10"/>
      <c r="I4" s="10"/>
      <c r="J4" s="10"/>
      <c r="K4" s="10"/>
      <c r="L4" s="10"/>
    </row>
    <row r="5" spans="2:12" ht="13.5" thickBot="1">
      <c r="B5" s="29"/>
      <c r="C5" s="35">
        <v>2013</v>
      </c>
      <c r="D5" s="36">
        <v>2014</v>
      </c>
      <c r="F5" s="11" t="s">
        <v>10</v>
      </c>
      <c r="G5" s="12"/>
      <c r="H5" s="12"/>
      <c r="I5" s="12"/>
      <c r="J5" s="13" t="s">
        <v>34</v>
      </c>
      <c r="K5" s="14"/>
      <c r="L5" s="15"/>
    </row>
    <row r="6" spans="2:12" ht="13.5" thickTop="1">
      <c r="B6" s="39" t="s">
        <v>5</v>
      </c>
      <c r="C6" s="40">
        <v>250000</v>
      </c>
      <c r="D6" s="41">
        <v>300000</v>
      </c>
      <c r="F6" s="16"/>
      <c r="G6" s="37">
        <f>+C5</f>
        <v>2013</v>
      </c>
      <c r="H6" s="37">
        <f>+D5</f>
        <v>2014</v>
      </c>
      <c r="I6" s="17"/>
      <c r="J6" s="18"/>
      <c r="K6" s="37">
        <f>+H21</f>
        <v>2014</v>
      </c>
      <c r="L6" s="19"/>
    </row>
    <row r="7" spans="2:12" ht="12.75">
      <c r="B7" s="30" t="s">
        <v>0</v>
      </c>
      <c r="C7" s="40">
        <v>120000</v>
      </c>
      <c r="D7" s="41">
        <v>150000</v>
      </c>
      <c r="F7" s="20" t="s">
        <v>5</v>
      </c>
      <c r="G7" s="6">
        <f>+C6</f>
        <v>250000</v>
      </c>
      <c r="H7" s="6">
        <f>+D6</f>
        <v>300000</v>
      </c>
      <c r="I7" s="17"/>
      <c r="J7" s="18" t="s">
        <v>18</v>
      </c>
      <c r="K7" s="21">
        <f>+H17</f>
        <v>27600</v>
      </c>
      <c r="L7" s="19"/>
    </row>
    <row r="8" spans="2:12" ht="12.75">
      <c r="B8" s="30" t="s">
        <v>1</v>
      </c>
      <c r="C8" s="40">
        <v>20000</v>
      </c>
      <c r="D8" s="41"/>
      <c r="F8" s="20" t="s">
        <v>11</v>
      </c>
      <c r="G8" s="4">
        <f>+C7</f>
        <v>120000</v>
      </c>
      <c r="H8" s="4">
        <f>+D7</f>
        <v>150000</v>
      </c>
      <c r="I8" s="17"/>
      <c r="J8" s="18" t="s">
        <v>35</v>
      </c>
      <c r="K8" s="8">
        <f>+H12</f>
        <v>40000</v>
      </c>
      <c r="L8" s="19"/>
    </row>
    <row r="9" spans="2:12" ht="12.75">
      <c r="B9" s="30" t="s">
        <v>2</v>
      </c>
      <c r="C9" s="40">
        <v>36000</v>
      </c>
      <c r="D9" s="41">
        <v>40000</v>
      </c>
      <c r="F9" s="20" t="s">
        <v>12</v>
      </c>
      <c r="G9" s="6">
        <f>+G7-G8</f>
        <v>130000</v>
      </c>
      <c r="H9" s="6">
        <f>+H7-H8</f>
        <v>150000</v>
      </c>
      <c r="I9" s="17"/>
      <c r="J9" s="18" t="s">
        <v>36</v>
      </c>
      <c r="K9" s="21">
        <f>+K7+K8</f>
        <v>67600</v>
      </c>
      <c r="L9" s="19"/>
    </row>
    <row r="10" spans="2:12" ht="12.75">
      <c r="B10" s="30" t="s">
        <v>3</v>
      </c>
      <c r="C10" s="40">
        <v>8000</v>
      </c>
      <c r="D10" s="41">
        <v>9000</v>
      </c>
      <c r="F10" s="20" t="s">
        <v>7</v>
      </c>
      <c r="G10" s="4">
        <f>+C12</f>
        <v>50000</v>
      </c>
      <c r="H10" s="4">
        <f>+D12</f>
        <v>55000</v>
      </c>
      <c r="I10" s="17"/>
      <c r="J10" s="18"/>
      <c r="K10" s="18"/>
      <c r="L10" s="19"/>
    </row>
    <row r="11" spans="2:12" ht="12.75">
      <c r="B11" s="30" t="s">
        <v>6</v>
      </c>
      <c r="C11" s="42">
        <v>0.4</v>
      </c>
      <c r="D11" s="43">
        <v>0.4</v>
      </c>
      <c r="F11" s="20" t="s">
        <v>13</v>
      </c>
      <c r="G11" s="6">
        <f>+G9-G10</f>
        <v>80000</v>
      </c>
      <c r="H11" s="6">
        <f>+H9-H10</f>
        <v>95000</v>
      </c>
      <c r="I11" s="22" t="s">
        <v>40</v>
      </c>
      <c r="J11" s="18" t="s">
        <v>37</v>
      </c>
      <c r="K11" s="21">
        <f>+G23-H23</f>
        <v>-2000</v>
      </c>
      <c r="L11" s="19"/>
    </row>
    <row r="12" spans="2:12" ht="12.75">
      <c r="B12" s="30" t="s">
        <v>7</v>
      </c>
      <c r="C12" s="40">
        <v>50000</v>
      </c>
      <c r="D12" s="41">
        <v>55000</v>
      </c>
      <c r="F12" s="20" t="s">
        <v>2</v>
      </c>
      <c r="G12" s="4">
        <f>+C9</f>
        <v>36000</v>
      </c>
      <c r="H12" s="4">
        <f>+D9</f>
        <v>40000</v>
      </c>
      <c r="I12" s="22"/>
      <c r="J12" s="18" t="s">
        <v>46</v>
      </c>
      <c r="K12" s="21">
        <f>+G24-H24</f>
        <v>500</v>
      </c>
      <c r="L12" s="19"/>
    </row>
    <row r="13" spans="2:12" ht="12.75">
      <c r="B13" s="30" t="s">
        <v>28</v>
      </c>
      <c r="C13" s="40">
        <v>240000</v>
      </c>
      <c r="D13" s="41">
        <v>230000</v>
      </c>
      <c r="F13" s="20" t="s">
        <v>14</v>
      </c>
      <c r="G13" s="6">
        <f>+G11-G12</f>
        <v>44000</v>
      </c>
      <c r="H13" s="6">
        <f>+H11-H12</f>
        <v>55000</v>
      </c>
      <c r="I13" s="22"/>
      <c r="J13" s="18" t="s">
        <v>38</v>
      </c>
      <c r="K13" s="8">
        <f>+H33-G33</f>
        <v>1000</v>
      </c>
      <c r="L13" s="19"/>
    </row>
    <row r="14" spans="2:12" ht="12.75">
      <c r="B14" s="30" t="s">
        <v>30</v>
      </c>
      <c r="C14" s="40">
        <v>150000</v>
      </c>
      <c r="D14" s="41">
        <f>+C14</f>
        <v>150000</v>
      </c>
      <c r="F14" s="20" t="s">
        <v>15</v>
      </c>
      <c r="G14" s="4">
        <f>+C10</f>
        <v>8000</v>
      </c>
      <c r="H14" s="4">
        <f>+D10</f>
        <v>9000</v>
      </c>
      <c r="I14" s="22"/>
      <c r="J14" s="18" t="s">
        <v>39</v>
      </c>
      <c r="K14" s="21">
        <f>SUM(K11:K13)</f>
        <v>-500</v>
      </c>
      <c r="L14" s="19"/>
    </row>
    <row r="15" spans="2:12" ht="12.75">
      <c r="B15" s="30" t="s">
        <v>4</v>
      </c>
      <c r="C15" s="40">
        <v>40000</v>
      </c>
      <c r="D15" s="41">
        <v>42000</v>
      </c>
      <c r="F15" s="20" t="s">
        <v>16</v>
      </c>
      <c r="G15" s="4">
        <f>+G13-G14</f>
        <v>36000</v>
      </c>
      <c r="H15" s="4">
        <f>+H13-H14</f>
        <v>46000</v>
      </c>
      <c r="I15" s="22"/>
      <c r="J15" s="18"/>
      <c r="K15" s="18"/>
      <c r="L15" s="19"/>
    </row>
    <row r="16" spans="2:12" ht="12.75">
      <c r="B16" s="30" t="s">
        <v>9</v>
      </c>
      <c r="C16" s="40">
        <v>15000</v>
      </c>
      <c r="D16" s="41">
        <v>14500</v>
      </c>
      <c r="F16" s="20" t="s">
        <v>17</v>
      </c>
      <c r="G16" s="6">
        <f>+G15*$C$11</f>
        <v>14400</v>
      </c>
      <c r="H16" s="6">
        <f>+H15*D11</f>
        <v>18400</v>
      </c>
      <c r="I16" s="22" t="s">
        <v>41</v>
      </c>
      <c r="J16" s="18" t="s">
        <v>42</v>
      </c>
      <c r="K16" s="21">
        <f>+G27-H27</f>
        <v>-20000</v>
      </c>
      <c r="L16" s="19"/>
    </row>
    <row r="17" spans="2:12" ht="13.5" thickBot="1">
      <c r="B17" s="30" t="s">
        <v>21</v>
      </c>
      <c r="C17" s="40">
        <v>800000</v>
      </c>
      <c r="D17" s="41">
        <v>820000</v>
      </c>
      <c r="F17" s="20" t="s">
        <v>18</v>
      </c>
      <c r="G17" s="5">
        <f>+G15-G16</f>
        <v>21600</v>
      </c>
      <c r="H17" s="5">
        <f>+H15-H16</f>
        <v>27600</v>
      </c>
      <c r="I17" s="22"/>
      <c r="J17" s="18"/>
      <c r="K17" s="18"/>
      <c r="L17" s="19"/>
    </row>
    <row r="18" spans="2:12" ht="13.5" thickTop="1">
      <c r="B18" s="30" t="s">
        <v>22</v>
      </c>
      <c r="C18" s="40">
        <v>-350000</v>
      </c>
      <c r="D18" s="41"/>
      <c r="F18" s="20"/>
      <c r="G18" s="6"/>
      <c r="H18" s="6"/>
      <c r="I18" s="22" t="s">
        <v>43</v>
      </c>
      <c r="J18" s="18" t="s">
        <v>44</v>
      </c>
      <c r="K18" s="21">
        <f>+H35-G35</f>
        <v>-10000</v>
      </c>
      <c r="L18" s="19"/>
    </row>
    <row r="19" spans="2:12" ht="12.75">
      <c r="B19" s="30" t="s">
        <v>27</v>
      </c>
      <c r="C19" s="44">
        <v>35000</v>
      </c>
      <c r="D19" s="45">
        <v>36000</v>
      </c>
      <c r="F19" s="20"/>
      <c r="G19" s="6"/>
      <c r="H19" s="6"/>
      <c r="I19" s="22"/>
      <c r="J19" s="18" t="s">
        <v>8</v>
      </c>
      <c r="K19" s="8">
        <f>+H38-G38</f>
        <v>0</v>
      </c>
      <c r="L19" s="19"/>
    </row>
    <row r="20" spans="2:12" ht="12.75">
      <c r="B20" s="30" t="s">
        <v>33</v>
      </c>
      <c r="C20" s="40">
        <v>100000</v>
      </c>
      <c r="D20" s="41"/>
      <c r="F20" s="23" t="s">
        <v>19</v>
      </c>
      <c r="G20" s="6"/>
      <c r="H20" s="6"/>
      <c r="I20" s="22"/>
      <c r="J20" s="18" t="s">
        <v>45</v>
      </c>
      <c r="K20" s="21">
        <f>+K19+K18</f>
        <v>-10000</v>
      </c>
      <c r="L20" s="19"/>
    </row>
    <row r="21" spans="2:12" ht="13.5" thickBot="1">
      <c r="B21" s="32"/>
      <c r="C21" s="33"/>
      <c r="D21" s="34"/>
      <c r="F21" s="20"/>
      <c r="G21" s="37">
        <f>+G6</f>
        <v>2013</v>
      </c>
      <c r="H21" s="37">
        <f>+H6</f>
        <v>2014</v>
      </c>
      <c r="I21" s="17"/>
      <c r="J21" s="18"/>
      <c r="K21" s="18"/>
      <c r="L21" s="19"/>
    </row>
    <row r="22" spans="6:12" ht="13.5" thickBot="1">
      <c r="F22" s="20" t="s">
        <v>1</v>
      </c>
      <c r="G22" s="6">
        <f>+C8</f>
        <v>20000</v>
      </c>
      <c r="H22" s="6">
        <f>+K26</f>
        <v>57100</v>
      </c>
      <c r="I22" s="17"/>
      <c r="J22" s="18" t="s">
        <v>34</v>
      </c>
      <c r="K22" s="7">
        <f>+K9+K14+K16+K20</f>
        <v>37100</v>
      </c>
      <c r="L22" s="19"/>
    </row>
    <row r="23" spans="6:12" ht="13.5" thickTop="1">
      <c r="F23" s="20" t="s">
        <v>20</v>
      </c>
      <c r="G23" s="6">
        <f>+C15</f>
        <v>40000</v>
      </c>
      <c r="H23" s="6">
        <f>+D15</f>
        <v>42000</v>
      </c>
      <c r="I23" s="17"/>
      <c r="J23" s="18"/>
      <c r="K23" s="18"/>
      <c r="L23" s="19"/>
    </row>
    <row r="24" spans="6:12" ht="12.75">
      <c r="F24" s="20" t="s">
        <v>9</v>
      </c>
      <c r="G24" s="4">
        <f>+C16</f>
        <v>15000</v>
      </c>
      <c r="H24" s="4">
        <f>+D16</f>
        <v>14500</v>
      </c>
      <c r="I24" s="17"/>
      <c r="J24" s="18" t="s">
        <v>47</v>
      </c>
      <c r="K24" s="21">
        <f>+G22</f>
        <v>20000</v>
      </c>
      <c r="L24" s="19"/>
    </row>
    <row r="25" spans="6:12" ht="12.75">
      <c r="F25" s="20" t="s">
        <v>23</v>
      </c>
      <c r="G25" s="6">
        <f>+G24+G23+G22</f>
        <v>75000</v>
      </c>
      <c r="H25" s="6">
        <f>+H24+H23+H22</f>
        <v>113600</v>
      </c>
      <c r="I25" s="24"/>
      <c r="J25" s="18"/>
      <c r="K25" s="18"/>
      <c r="L25" s="19"/>
    </row>
    <row r="26" spans="2:12" ht="12.75">
      <c r="B26" s="1"/>
      <c r="C26" s="1"/>
      <c r="D26" s="1"/>
      <c r="F26" s="20"/>
      <c r="G26" s="6"/>
      <c r="H26" s="6"/>
      <c r="I26" s="24"/>
      <c r="J26" s="18" t="s">
        <v>48</v>
      </c>
      <c r="K26" s="21">
        <f>+K22+K24</f>
        <v>57100</v>
      </c>
      <c r="L26" s="19"/>
    </row>
    <row r="27" spans="2:12" ht="12.75">
      <c r="B27" s="1"/>
      <c r="C27" s="1"/>
      <c r="D27" s="1"/>
      <c r="F27" s="20" t="s">
        <v>24</v>
      </c>
      <c r="G27" s="6">
        <f>+C17</f>
        <v>800000</v>
      </c>
      <c r="H27" s="6">
        <f>+D17</f>
        <v>820000</v>
      </c>
      <c r="I27" s="18"/>
      <c r="J27" s="18"/>
      <c r="K27" s="24"/>
      <c r="L27" s="19"/>
    </row>
    <row r="28" spans="2:12" ht="12.75">
      <c r="B28" s="1"/>
      <c r="C28" s="1"/>
      <c r="D28" s="1"/>
      <c r="F28" s="20" t="s">
        <v>22</v>
      </c>
      <c r="G28" s="4">
        <f>+C18</f>
        <v>-350000</v>
      </c>
      <c r="H28" s="4">
        <f>+G28-H12</f>
        <v>-390000</v>
      </c>
      <c r="I28" s="18"/>
      <c r="J28" s="2" t="s">
        <v>58</v>
      </c>
      <c r="L28" s="19"/>
    </row>
    <row r="29" spans="2:12" ht="12.75">
      <c r="B29" s="1"/>
      <c r="C29" s="1"/>
      <c r="D29" s="1"/>
      <c r="F29" s="20" t="s">
        <v>25</v>
      </c>
      <c r="G29" s="6">
        <f>+G27+G28</f>
        <v>450000</v>
      </c>
      <c r="H29" s="6">
        <f>+H27+H28</f>
        <v>430000</v>
      </c>
      <c r="I29" s="18"/>
      <c r="J29" s="18"/>
      <c r="K29" s="24"/>
      <c r="L29" s="19"/>
    </row>
    <row r="30" spans="2:12" ht="12.75">
      <c r="B30" s="1"/>
      <c r="C30" s="1"/>
      <c r="D30" s="1"/>
      <c r="F30" s="20"/>
      <c r="G30" s="18"/>
      <c r="H30" s="18"/>
      <c r="I30" s="18"/>
      <c r="J30" s="38" t="s">
        <v>52</v>
      </c>
      <c r="K30" s="46">
        <f>+H9/H7</f>
        <v>0.5</v>
      </c>
      <c r="L30" s="19"/>
    </row>
    <row r="31" spans="2:12" ht="13.5" thickBot="1">
      <c r="B31" s="1"/>
      <c r="C31" s="1"/>
      <c r="D31" s="1"/>
      <c r="F31" s="20" t="s">
        <v>26</v>
      </c>
      <c r="G31" s="7">
        <f>+G29+G25</f>
        <v>525000</v>
      </c>
      <c r="H31" s="7">
        <f>+H29+H25</f>
        <v>543600</v>
      </c>
      <c r="I31" s="18"/>
      <c r="K31" s="24"/>
      <c r="L31" s="19"/>
    </row>
    <row r="32" spans="2:12" ht="13.5" thickTop="1">
      <c r="B32" s="1"/>
      <c r="C32" s="1"/>
      <c r="D32" s="1"/>
      <c r="F32" s="20"/>
      <c r="G32" s="18"/>
      <c r="H32" s="18"/>
      <c r="I32" s="18"/>
      <c r="J32" s="38" t="s">
        <v>53</v>
      </c>
      <c r="K32" s="47">
        <f>365/(+H7/(AVERAGE(G23:H23)))</f>
        <v>49.88333333333333</v>
      </c>
      <c r="L32" s="19"/>
    </row>
    <row r="33" spans="6:12" ht="12.75">
      <c r="F33" s="20" t="s">
        <v>27</v>
      </c>
      <c r="G33" s="6">
        <f>+C19</f>
        <v>35000</v>
      </c>
      <c r="H33" s="6">
        <f>+D19</f>
        <v>36000</v>
      </c>
      <c r="I33" s="18"/>
      <c r="J33" s="18"/>
      <c r="K33" s="24"/>
      <c r="L33" s="19"/>
    </row>
    <row r="34" spans="6:12" ht="12.75">
      <c r="F34" s="20"/>
      <c r="G34" s="6"/>
      <c r="H34" s="6"/>
      <c r="I34" s="18"/>
      <c r="J34" s="38" t="s">
        <v>54</v>
      </c>
      <c r="K34" s="48">
        <f>365/(H8/(AVERAGE(G24:H24)))</f>
        <v>35.891666666666666</v>
      </c>
      <c r="L34" s="19"/>
    </row>
    <row r="35" spans="6:12" ht="12.75">
      <c r="F35" s="20" t="s">
        <v>28</v>
      </c>
      <c r="G35" s="4">
        <f>+C13</f>
        <v>240000</v>
      </c>
      <c r="H35" s="4">
        <f>+D13</f>
        <v>230000</v>
      </c>
      <c r="I35" s="18"/>
      <c r="J35" s="18"/>
      <c r="K35" s="24"/>
      <c r="L35" s="19"/>
    </row>
    <row r="36" spans="6:12" ht="12.75">
      <c r="F36" s="20" t="s">
        <v>29</v>
      </c>
      <c r="G36" s="6">
        <f>+G33+G35</f>
        <v>275000</v>
      </c>
      <c r="H36" s="6">
        <f>+H33+H35</f>
        <v>266000</v>
      </c>
      <c r="I36" s="18"/>
      <c r="J36" s="38" t="s">
        <v>55</v>
      </c>
      <c r="K36" s="46">
        <f>+H17/(AVERAGE(G31:H31))</f>
        <v>0.05165637282425604</v>
      </c>
      <c r="L36" s="19"/>
    </row>
    <row r="37" spans="6:12" ht="12.75">
      <c r="F37" s="20"/>
      <c r="G37" s="6"/>
      <c r="H37" s="6"/>
      <c r="I37" s="18"/>
      <c r="J37" s="18"/>
      <c r="K37" s="31"/>
      <c r="L37" s="19"/>
    </row>
    <row r="38" spans="6:12" ht="12.75">
      <c r="F38" s="20" t="s">
        <v>30</v>
      </c>
      <c r="G38" s="6">
        <f>+C14</f>
        <v>150000</v>
      </c>
      <c r="H38" s="6">
        <f>+D14</f>
        <v>150000</v>
      </c>
      <c r="I38" s="18"/>
      <c r="J38" s="38" t="s">
        <v>56</v>
      </c>
      <c r="K38" s="46">
        <f>+H17/(AVERAGE(G40:H40))</f>
        <v>0.10462471569370735</v>
      </c>
      <c r="L38" s="19"/>
    </row>
    <row r="39" spans="6:12" ht="12.75">
      <c r="F39" s="20" t="s">
        <v>33</v>
      </c>
      <c r="G39" s="6">
        <f>+C20</f>
        <v>100000</v>
      </c>
      <c r="H39" s="6">
        <f>+G39+H17</f>
        <v>127600</v>
      </c>
      <c r="I39" s="18"/>
      <c r="J39" s="18"/>
      <c r="K39" s="24"/>
      <c r="L39" s="19"/>
    </row>
    <row r="40" spans="6:12" ht="13.5" thickBot="1">
      <c r="F40" s="20" t="s">
        <v>31</v>
      </c>
      <c r="G40" s="5">
        <f>+G39+G38</f>
        <v>250000</v>
      </c>
      <c r="H40" s="5">
        <f>+H39+H38</f>
        <v>277600</v>
      </c>
      <c r="I40" s="18"/>
      <c r="J40" s="38"/>
      <c r="K40" s="24"/>
      <c r="L40" s="19"/>
    </row>
    <row r="41" spans="6:12" ht="13.5" thickTop="1">
      <c r="F41" s="20"/>
      <c r="G41" s="6"/>
      <c r="H41" s="6"/>
      <c r="I41" s="18"/>
      <c r="J41" s="18"/>
      <c r="K41" s="24"/>
      <c r="L41" s="19"/>
    </row>
    <row r="42" spans="6:12" ht="13.5" thickBot="1">
      <c r="F42" s="20" t="s">
        <v>32</v>
      </c>
      <c r="G42" s="5">
        <f>+G40+G36</f>
        <v>525000</v>
      </c>
      <c r="H42" s="5">
        <f>+H40+H36</f>
        <v>543600</v>
      </c>
      <c r="I42" s="18"/>
      <c r="J42" s="18"/>
      <c r="K42" s="24"/>
      <c r="L42" s="19"/>
    </row>
    <row r="43" spans="6:12" ht="14.25" thickBot="1" thickTop="1">
      <c r="F43" s="25"/>
      <c r="G43" s="26"/>
      <c r="H43" s="26"/>
      <c r="I43" s="26"/>
      <c r="J43" s="26"/>
      <c r="K43" s="27"/>
      <c r="L43" s="28"/>
    </row>
    <row r="44" spans="9:10" ht="12.75">
      <c r="I44" s="3"/>
      <c r="J44" s="3"/>
    </row>
    <row r="45" spans="9:10" ht="12.75">
      <c r="I45" s="3"/>
      <c r="J45" s="3"/>
    </row>
    <row r="46" spans="9:10" ht="12.75">
      <c r="I46" s="3"/>
      <c r="J46" s="3"/>
    </row>
    <row r="47" spans="9:10" ht="12.75">
      <c r="I47" s="3"/>
      <c r="J47" s="3"/>
    </row>
    <row r="48" spans="9:10" ht="12.75">
      <c r="I48" s="3"/>
      <c r="J48" s="3"/>
    </row>
    <row r="49" spans="9:10" ht="12.75">
      <c r="I49" s="3"/>
      <c r="J49" s="3"/>
    </row>
    <row r="50" spans="9:10" ht="12.75">
      <c r="I50" s="3"/>
      <c r="J50" s="3"/>
    </row>
    <row r="51" spans="9:10" ht="12.75">
      <c r="I51" s="3"/>
      <c r="J51" s="3"/>
    </row>
    <row r="52" spans="9:10" ht="12.75">
      <c r="I52" s="3"/>
      <c r="J52" s="3"/>
    </row>
    <row r="53" spans="9:10" ht="12.75">
      <c r="I53" s="3"/>
      <c r="J53" s="3"/>
    </row>
    <row r="54" spans="9:10" ht="12.75">
      <c r="I54" s="3"/>
      <c r="J54" s="3"/>
    </row>
    <row r="55" spans="9:10" ht="12.75">
      <c r="I55" s="3"/>
      <c r="J55" s="3"/>
    </row>
    <row r="56" spans="9:10" ht="12.75">
      <c r="I56" s="3"/>
      <c r="J56" s="3"/>
    </row>
    <row r="57" spans="9:10" ht="12.75">
      <c r="I57" s="3"/>
      <c r="J57" s="3"/>
    </row>
    <row r="58" spans="9:10" ht="12.75">
      <c r="I58" s="3"/>
      <c r="J58" s="3"/>
    </row>
    <row r="59" spans="9:10" ht="12.75">
      <c r="I59" s="3"/>
      <c r="J59" s="3"/>
    </row>
    <row r="60" spans="9:10" ht="12.75">
      <c r="I60" s="3"/>
      <c r="J60" s="3"/>
    </row>
    <row r="61" spans="9:10" ht="12.75">
      <c r="I61" s="3"/>
      <c r="J61" s="3"/>
    </row>
    <row r="62" spans="9:10" ht="12.75">
      <c r="I62" s="3"/>
      <c r="J62" s="3"/>
    </row>
    <row r="63" spans="9:10" ht="12.75">
      <c r="I63" s="3"/>
      <c r="J63" s="3"/>
    </row>
    <row r="64" spans="9:10" ht="12.75">
      <c r="I64" s="3"/>
      <c r="J64" s="3"/>
    </row>
    <row r="65" spans="9:10" ht="12.75">
      <c r="I65" s="3"/>
      <c r="J65" s="3"/>
    </row>
    <row r="66" spans="6:10" ht="12.75">
      <c r="F66" s="3"/>
      <c r="G66" s="3"/>
      <c r="H66" s="3"/>
      <c r="I66" s="3"/>
      <c r="J66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Christakis Droussiotis</cp:lastModifiedBy>
  <dcterms:created xsi:type="dcterms:W3CDTF">2011-02-08T15:19:03Z</dcterms:created>
  <dcterms:modified xsi:type="dcterms:W3CDTF">2015-01-20T15:52:39Z</dcterms:modified>
  <cp:category/>
  <cp:version/>
  <cp:contentType/>
  <cp:contentStatus/>
</cp:coreProperties>
</file>