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Onedrive\Documents\Baruch CAPS\Intern'l Accounting\Spreasheets\"/>
    </mc:Choice>
  </mc:AlternateContent>
  <xr:revisionPtr revIDLastSave="0" documentId="13_ncr:1_{66D58294-B100-4DE7-9A66-2A73A3F2F72F}" xr6:coauthVersionLast="41" xr6:coauthVersionMax="41" xr10:uidLastSave="{00000000-0000-0000-0000-000000000000}"/>
  <bookViews>
    <workbookView xWindow="-25320" yWindow="-1455" windowWidth="25440" windowHeight="15390" xr2:uid="{ED585320-587E-4467-9C34-84AE988803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10" i="1" l="1"/>
  <c r="Q110" i="1"/>
  <c r="R120" i="1"/>
  <c r="Q120" i="1"/>
  <c r="H112" i="1"/>
  <c r="G112" i="1"/>
  <c r="H120" i="1"/>
  <c r="H122" i="1" s="1"/>
  <c r="G120" i="1"/>
  <c r="R74" i="1"/>
  <c r="R75" i="1" s="1"/>
  <c r="R80" i="1" s="1"/>
  <c r="R91" i="1"/>
  <c r="J59" i="1"/>
  <c r="J55" i="1"/>
  <c r="J52" i="1"/>
  <c r="J51" i="1"/>
  <c r="J50" i="1"/>
  <c r="J49" i="1"/>
  <c r="J48" i="1"/>
  <c r="J47" i="1"/>
  <c r="J46" i="1"/>
  <c r="J45" i="1"/>
  <c r="J41" i="1"/>
  <c r="J40" i="1"/>
  <c r="J39" i="1"/>
  <c r="J38" i="1"/>
  <c r="J34" i="1"/>
  <c r="J33" i="1"/>
  <c r="J32" i="1"/>
  <c r="J31" i="1"/>
  <c r="J25" i="1"/>
  <c r="J24" i="1"/>
  <c r="J23" i="1"/>
  <c r="J22" i="1"/>
  <c r="J21" i="1"/>
  <c r="J14" i="1"/>
  <c r="J13" i="1"/>
  <c r="J12" i="1"/>
  <c r="J11" i="1"/>
  <c r="J10" i="1"/>
  <c r="J9" i="1"/>
  <c r="J6" i="1"/>
  <c r="R16" i="1"/>
  <c r="R17" i="1" s="1"/>
  <c r="H16" i="1"/>
  <c r="H17" i="1" s="1"/>
  <c r="R26" i="1"/>
  <c r="H26" i="1"/>
  <c r="R53" i="1"/>
  <c r="R42" i="1"/>
  <c r="H80" i="1"/>
  <c r="H83" i="1" s="1"/>
  <c r="H87" i="1" s="1"/>
  <c r="H91" i="1"/>
  <c r="H53" i="1"/>
  <c r="J53" i="1" s="1"/>
  <c r="H42" i="1"/>
  <c r="J42" i="1" s="1"/>
  <c r="H28" i="1" l="1"/>
  <c r="G122" i="1"/>
  <c r="Q122" i="1"/>
  <c r="R122" i="1"/>
  <c r="H35" i="1"/>
  <c r="H57" i="1" s="1"/>
  <c r="R83" i="1"/>
  <c r="R87" i="1" s="1"/>
  <c r="R93" i="1" s="1"/>
  <c r="R97" i="1" s="1"/>
  <c r="J17" i="1"/>
  <c r="J26" i="1"/>
  <c r="J16" i="1"/>
  <c r="R35" i="1"/>
  <c r="R57" i="1" s="1"/>
  <c r="R60" i="1" s="1"/>
  <c r="J35" i="1" l="1"/>
  <c r="H60" i="1"/>
  <c r="J60" i="1" s="1"/>
  <c r="J57" i="1"/>
  <c r="H93" i="1" l="1"/>
  <c r="H97" i="1"/>
</calcChain>
</file>

<file path=xl/sharedStrings.xml><?xml version="1.0" encoding="utf-8"?>
<sst xmlns="http://schemas.openxmlformats.org/spreadsheetml/2006/main" count="179" uniqueCount="111">
  <si>
    <t xml:space="preserve">  Net Income</t>
  </si>
  <si>
    <t>Adjustments for Non-Cash Items:</t>
  </si>
  <si>
    <t xml:space="preserve">  Depreciation</t>
  </si>
  <si>
    <t xml:space="preserve">  Loss of Disposal of PP&amp;E:</t>
  </si>
  <si>
    <t xml:space="preserve">  Amortization of Intangible Assets</t>
  </si>
  <si>
    <t xml:space="preserve">  Stock-Based Compensation</t>
  </si>
  <si>
    <t xml:space="preserve">  Deferred Income Taxes</t>
  </si>
  <si>
    <t xml:space="preserve">  Additional Cash Interst Paid</t>
  </si>
  <si>
    <t>Change in Working Capiatal and Other Operational Items:</t>
  </si>
  <si>
    <t xml:space="preserve">  Change in Accounts Receivable</t>
  </si>
  <si>
    <t xml:space="preserve">  Change in Accounts Payable</t>
  </si>
  <si>
    <t xml:space="preserve">  Change in Other Non-Current Assets</t>
  </si>
  <si>
    <t xml:space="preserve">  Change in Derivative Financeial Instruments</t>
  </si>
  <si>
    <t xml:space="preserve">  Change in Deferred Revenue</t>
  </si>
  <si>
    <t xml:space="preserve">  Change in Privisions </t>
  </si>
  <si>
    <t>CASH FLOW STATEMENT</t>
  </si>
  <si>
    <t xml:space="preserve">  Ordinary Dividends Paid</t>
  </si>
  <si>
    <t xml:space="preserve">  Net Interest and Financing Charges</t>
  </si>
  <si>
    <t xml:space="preserve">  Taxes Paid</t>
  </si>
  <si>
    <t xml:space="preserve">     Cash flow from Operations</t>
  </si>
  <si>
    <t>Cash Flow from Investing Activities</t>
  </si>
  <si>
    <t xml:space="preserve">  Proceeds from Sales of PP&amp;E</t>
  </si>
  <si>
    <t xml:space="preserve">  Purchase of PP&amp;E</t>
  </si>
  <si>
    <t xml:space="preserve">  Purchases of Intangible Assets</t>
  </si>
  <si>
    <t xml:space="preserve">  Special Dividends Paid</t>
  </si>
  <si>
    <t xml:space="preserve">  Redemption of Loans Notes</t>
  </si>
  <si>
    <t xml:space="preserve">    Cash from Investing </t>
  </si>
  <si>
    <t>Cash Flow from Financing Activities</t>
  </si>
  <si>
    <t xml:space="preserve">  Net Proceeds from Share Capital </t>
  </si>
  <si>
    <t xml:space="preserve">  Share Repurchases</t>
  </si>
  <si>
    <t xml:space="preserve">  Dividends</t>
  </si>
  <si>
    <t xml:space="preserve"> Repayment  of Bank Loans</t>
  </si>
  <si>
    <t xml:space="preserve">  Repayment of Financing Leases</t>
  </si>
  <si>
    <t xml:space="preserve">  Aircraft Sales and Leaseback Proceeds</t>
  </si>
  <si>
    <t xml:space="preserve">  Change in Money Market Deposits</t>
  </si>
  <si>
    <t xml:space="preserve">  Change in Resytricted Cash</t>
  </si>
  <si>
    <t>FX Rate Effects</t>
  </si>
  <si>
    <t>Net Change in Cash</t>
  </si>
  <si>
    <t>Beginning Cash Balance</t>
  </si>
  <si>
    <t>Ending Cash Balance</t>
  </si>
  <si>
    <t>Change in Working Capital and Other Items of an Operating  Nature</t>
  </si>
  <si>
    <t xml:space="preserve">   Decrease/(Increase) in Trade and other Receivables</t>
  </si>
  <si>
    <t xml:space="preserve">  Increase in Derivative Finanical Instruments</t>
  </si>
  <si>
    <t xml:space="preserve">  Decrease in Non-current deferred Income</t>
  </si>
  <si>
    <t xml:space="preserve">   Increase in Provisions</t>
  </si>
  <si>
    <t xml:space="preserve">   Increase in Trade and other Payables</t>
  </si>
  <si>
    <t xml:space="preserve">  Decrease in other non-current Assets</t>
  </si>
  <si>
    <t>Adjustments for non-cash items</t>
  </si>
  <si>
    <t xml:space="preserve">  Loss on Disposable of Property, Plant &amp; Equip</t>
  </si>
  <si>
    <t xml:space="preserve">  Amortization of Intagible Assets</t>
  </si>
  <si>
    <t>Operating Profit (EBIT)</t>
  </si>
  <si>
    <t>Interest Receivable and other Financing Income</t>
  </si>
  <si>
    <t>Interest Payable and Other Financing Charges</t>
  </si>
  <si>
    <t xml:space="preserve">    Net Financing Charges (Interest)</t>
  </si>
  <si>
    <t>Profit before Tax (EBT)</t>
  </si>
  <si>
    <t>Taxes</t>
  </si>
  <si>
    <t>Profit for the Year (NI)</t>
  </si>
  <si>
    <t>EBITDAR</t>
  </si>
  <si>
    <t>EasyJet</t>
  </si>
  <si>
    <t xml:space="preserve">  Cash Generated from Operations (OCF)</t>
  </si>
  <si>
    <t xml:space="preserve">      Cash Generated from Operations (OCF)</t>
  </si>
  <si>
    <t>Cash Income</t>
  </si>
  <si>
    <t>DIFFERENCES</t>
  </si>
  <si>
    <t xml:space="preserve">     Total Working Capital</t>
  </si>
  <si>
    <t>Total Adjustments for non-cash items</t>
  </si>
  <si>
    <t xml:space="preserve">  Repayment  of Bank Loans</t>
  </si>
  <si>
    <t xml:space="preserve">    Cash from Financing</t>
  </si>
  <si>
    <t xml:space="preserve">   Total Financing Activities</t>
  </si>
  <si>
    <t>Aircraft leasing (Rent)</t>
  </si>
  <si>
    <t>EBITDA</t>
  </si>
  <si>
    <t>Depreciation (D)</t>
  </si>
  <si>
    <t>Amortization of Intagible Assets (A)</t>
  </si>
  <si>
    <t>Revenue - Seats</t>
  </si>
  <si>
    <t>Operating Expenses</t>
  </si>
  <si>
    <t>INCOME STATEMENT</t>
  </si>
  <si>
    <t>Gross Profit</t>
  </si>
  <si>
    <t>Cost of Revenue</t>
  </si>
  <si>
    <t xml:space="preserve">  Fuel</t>
  </si>
  <si>
    <t xml:space="preserve">  Airports and Ground Handling</t>
  </si>
  <si>
    <t xml:space="preserve">  Crew</t>
  </si>
  <si>
    <t xml:space="preserve">  Navigation</t>
  </si>
  <si>
    <t xml:space="preserve">  Maintenance</t>
  </si>
  <si>
    <t xml:space="preserve">    Cost of Revenue</t>
  </si>
  <si>
    <t xml:space="preserve">  Selling and Marketing</t>
  </si>
  <si>
    <t xml:space="preserve">  other costs</t>
  </si>
  <si>
    <t>IFRS</t>
  </si>
  <si>
    <t>GAAP</t>
  </si>
  <si>
    <t xml:space="preserve">     Cash from Working Capitall Activities</t>
  </si>
  <si>
    <t xml:space="preserve"> other costs</t>
  </si>
  <si>
    <t>BALANCE SHEET STATEMENT</t>
  </si>
  <si>
    <t>ASSETS</t>
  </si>
  <si>
    <t>Non-Current Assets</t>
  </si>
  <si>
    <t xml:space="preserve">  Goodwill</t>
  </si>
  <si>
    <t xml:space="preserve">  Other Intangible Assets</t>
  </si>
  <si>
    <t xml:space="preserve">  Property, Plant and Equipment</t>
  </si>
  <si>
    <t xml:space="preserve">  Dervative Financial Instruments</t>
  </si>
  <si>
    <t xml:space="preserve">  Loan Notes</t>
  </si>
  <si>
    <t xml:space="preserve">  Restricted Cash</t>
  </si>
  <si>
    <t xml:space="preserve">  Other Non-current Assets</t>
  </si>
  <si>
    <t xml:space="preserve">      Total Non-Current Assets</t>
  </si>
  <si>
    <t>Current Assets</t>
  </si>
  <si>
    <t xml:space="preserve">  Trade and Other Receivables</t>
  </si>
  <si>
    <t xml:space="preserve">  Derivative Financial Instruments</t>
  </si>
  <si>
    <t xml:space="preserve">  Restricted Cash </t>
  </si>
  <si>
    <t xml:space="preserve">  Money Market Deposits</t>
  </si>
  <si>
    <t xml:space="preserve">     Total Current Assets</t>
  </si>
  <si>
    <t>Total Assets</t>
  </si>
  <si>
    <t xml:space="preserve">  Cash and Cash Equivalents</t>
  </si>
  <si>
    <t>Year -1</t>
  </si>
  <si>
    <t>Year 0</t>
  </si>
  <si>
    <t>Long Term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</si>
</sst>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64" fontId="3" fillId="0" borderId="1" xfId="1" applyNumberFormat="1" applyFont="1" applyBorder="1"/>
    <xf numFmtId="164" fontId="3" fillId="0" borderId="0" xfId="1" applyNumberFormat="1" applyFont="1"/>
    <xf numFmtId="0" fontId="5" fillId="0" borderId="0" xfId="0" applyFont="1"/>
    <xf numFmtId="0" fontId="2" fillId="0" borderId="0" xfId="0" applyFont="1"/>
    <xf numFmtId="164" fontId="2" fillId="0" borderId="0" xfId="1" applyNumberFormat="1" applyFont="1"/>
    <xf numFmtId="0" fontId="6" fillId="0" borderId="0" xfId="0" applyFont="1"/>
    <xf numFmtId="0" fontId="7" fillId="0" borderId="2" xfId="0" applyFont="1" applyBorder="1"/>
    <xf numFmtId="0" fontId="7" fillId="0" borderId="0" xfId="0" applyFont="1"/>
    <xf numFmtId="164" fontId="3" fillId="3" borderId="1" xfId="1" applyNumberFormat="1" applyFont="1" applyFill="1" applyBorder="1"/>
    <xf numFmtId="164" fontId="7" fillId="3" borderId="1" xfId="0" applyNumberFormat="1" applyFont="1" applyFill="1" applyBorder="1"/>
    <xf numFmtId="164" fontId="0" fillId="0" borderId="3" xfId="1" applyNumberFormat="1" applyFont="1" applyBorder="1"/>
    <xf numFmtId="164" fontId="6" fillId="0" borderId="1" xfId="1" applyNumberFormat="1" applyFont="1" applyBorder="1"/>
    <xf numFmtId="164" fontId="8" fillId="0" borderId="1" xfId="1" applyNumberFormat="1" applyFont="1" applyBorder="1"/>
    <xf numFmtId="0" fontId="7" fillId="3" borderId="0" xfId="0" applyFont="1" applyFill="1"/>
    <xf numFmtId="0" fontId="7" fillId="4" borderId="0" xfId="0" applyFont="1" applyFill="1"/>
    <xf numFmtId="164" fontId="7" fillId="4" borderId="0" xfId="0" applyNumberFormat="1" applyFont="1" applyFill="1"/>
    <xf numFmtId="164" fontId="7" fillId="4" borderId="1" xfId="0" applyNumberFormat="1" applyFont="1" applyFill="1" applyBorder="1"/>
    <xf numFmtId="0" fontId="9" fillId="2" borderId="0" xfId="0" applyFont="1" applyFill="1"/>
    <xf numFmtId="0" fontId="10" fillId="2" borderId="0" xfId="0" applyFont="1" applyFill="1"/>
    <xf numFmtId="0" fontId="4" fillId="2" borderId="0" xfId="0" applyFont="1" applyFill="1"/>
    <xf numFmtId="0" fontId="3" fillId="3" borderId="0" xfId="0" applyFont="1" applyFill="1"/>
    <xf numFmtId="0" fontId="0" fillId="3" borderId="0" xfId="0" applyFill="1"/>
    <xf numFmtId="164" fontId="0" fillId="3" borderId="0" xfId="1" applyNumberFormat="1" applyFont="1" applyFill="1"/>
    <xf numFmtId="164" fontId="7" fillId="3" borderId="0" xfId="0" applyNumberFormat="1" applyFont="1" applyFill="1"/>
    <xf numFmtId="164" fontId="0" fillId="0" borderId="0" xfId="0" applyNumberFormat="1"/>
    <xf numFmtId="0" fontId="3" fillId="0" borderId="1" xfId="0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486832</xdr:colOff>
      <xdr:row>1</xdr:row>
      <xdr:rowOff>114300</xdr:rowOff>
    </xdr:from>
    <xdr:to>
      <xdr:col>7</xdr:col>
      <xdr:colOff>563032</xdr:colOff>
      <xdr:row>3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BB882D-7CD1-41C2-93D1-5D703E8F38C8}"/>
            </a:ext>
          </a:extLst>
        </xdr:cNvPr>
        <xdr:cNvSpPr txBox="1"/>
      </xdr:nvSpPr>
      <xdr:spPr>
        <a:xfrm>
          <a:off x="3255432" y="503767"/>
          <a:ext cx="1354667" cy="4995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Interest 19</a:t>
          </a:r>
        </a:p>
        <a:p>
          <a:r>
            <a:rPr lang="en-US" sz="1100"/>
            <a:t>Taxes     80</a:t>
          </a:r>
        </a:p>
        <a:p>
          <a:endParaRPr lang="en-US" sz="1100"/>
        </a:p>
      </xdr:txBody>
    </xdr:sp>
    <xdr:clientData/>
  </xdr:twoCellAnchor>
  <xdr:twoCellAnchor>
    <xdr:from>
      <xdr:col>17</xdr:col>
      <xdr:colOff>160864</xdr:colOff>
      <xdr:row>29</xdr:row>
      <xdr:rowOff>101599</xdr:rowOff>
    </xdr:from>
    <xdr:to>
      <xdr:col>19</xdr:col>
      <xdr:colOff>76197</xdr:colOff>
      <xdr:row>33</xdr:row>
      <xdr:rowOff>25398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858B98-FE17-41E0-9BF6-7FA79B1B1DB6}"/>
            </a:ext>
          </a:extLst>
        </xdr:cNvPr>
        <xdr:cNvSpPr txBox="1"/>
      </xdr:nvSpPr>
      <xdr:spPr>
        <a:xfrm>
          <a:off x="9999131" y="5731932"/>
          <a:ext cx="1236133" cy="6519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Cash Taxes $65</a:t>
          </a:r>
        </a:p>
        <a:p>
          <a:r>
            <a:rPr lang="en-US" sz="1100" u="sng"/>
            <a:t>Def Taxes   $15</a:t>
          </a:r>
        </a:p>
        <a:p>
          <a:r>
            <a:rPr lang="en-US" sz="1100"/>
            <a:t>Total</a:t>
          </a:r>
          <a:r>
            <a:rPr lang="en-US" sz="1100" baseline="0"/>
            <a:t> Taxes $80</a:t>
          </a:r>
          <a:endParaRPr lang="en-US" sz="1100"/>
        </a:p>
      </xdr:txBody>
    </xdr:sp>
    <xdr:clientData/>
  </xdr:twoCellAnchor>
  <xdr:twoCellAnchor>
    <xdr:from>
      <xdr:col>11</xdr:col>
      <xdr:colOff>385232</xdr:colOff>
      <xdr:row>26</xdr:row>
      <xdr:rowOff>84666</xdr:rowOff>
    </xdr:from>
    <xdr:to>
      <xdr:col>14</xdr:col>
      <xdr:colOff>203199</xdr:colOff>
      <xdr:row>31</xdr:row>
      <xdr:rowOff>156632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562AAC3-30F4-45E5-B011-B22302D9DDDF}"/>
            </a:ext>
          </a:extLst>
        </xdr:cNvPr>
        <xdr:cNvSpPr txBox="1"/>
      </xdr:nvSpPr>
      <xdr:spPr>
        <a:xfrm>
          <a:off x="6388099" y="5156199"/>
          <a:ext cx="1735667" cy="994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Interest                   24</a:t>
          </a:r>
        </a:p>
        <a:p>
          <a:r>
            <a:rPr lang="en-US" sz="1100" u="sng" baseline="0"/>
            <a:t>Add Add Interest     3</a:t>
          </a:r>
        </a:p>
        <a:p>
          <a:r>
            <a:rPr lang="en-US" sz="1100" baseline="0"/>
            <a:t>Cash Interest        $27</a:t>
          </a:r>
          <a:endParaRPr lang="en-US" sz="1100" u="sng" baseline="0"/>
        </a:p>
        <a:p>
          <a:r>
            <a:rPr lang="en-US" sz="1100" u="sng" baseline="0"/>
            <a:t>Less Int. Income $   5</a:t>
          </a:r>
        </a:p>
        <a:p>
          <a:r>
            <a:rPr lang="en-US" sz="1100" baseline="0"/>
            <a:t>Net Cash Interest $22</a:t>
          </a:r>
          <a:endParaRPr lang="en-US" sz="1100"/>
        </a:p>
      </xdr:txBody>
    </xdr:sp>
    <xdr:clientData/>
  </xdr:twoCellAnchor>
  <xdr:twoCellAnchor>
    <xdr:from>
      <xdr:col>10</xdr:col>
      <xdr:colOff>0</xdr:colOff>
      <xdr:row>30</xdr:row>
      <xdr:rowOff>46566</xdr:rowOff>
    </xdr:from>
    <xdr:to>
      <xdr:col>17</xdr:col>
      <xdr:colOff>177801</xdr:colOff>
      <xdr:row>33</xdr:row>
      <xdr:rowOff>105833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0583FF2-62C5-4A00-8131-A4DD81E23A25}"/>
            </a:ext>
          </a:extLst>
        </xdr:cNvPr>
        <xdr:cNvCxnSpPr/>
      </xdr:nvCxnSpPr>
      <xdr:spPr>
        <a:xfrm flipH="1">
          <a:off x="5782733" y="5858933"/>
          <a:ext cx="4233335" cy="6053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855134</xdr:colOff>
      <xdr:row>29</xdr:row>
      <xdr:rowOff>63500</xdr:rowOff>
    </xdr:from>
    <xdr:to>
      <xdr:col>11</xdr:col>
      <xdr:colOff>431800</xdr:colOff>
      <xdr:row>32</xdr:row>
      <xdr:rowOff>93134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8236F49-3783-4413-B6C7-6DE6BA2147C9}"/>
            </a:ext>
          </a:extLst>
        </xdr:cNvPr>
        <xdr:cNvCxnSpPr/>
      </xdr:nvCxnSpPr>
      <xdr:spPr>
        <a:xfrm flipH="1">
          <a:off x="5727701" y="5693833"/>
          <a:ext cx="706966" cy="5757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668866</xdr:colOff>
      <xdr:row>12</xdr:row>
      <xdr:rowOff>101600</xdr:rowOff>
    </xdr:from>
    <xdr:to>
      <xdr:col>19</xdr:col>
      <xdr:colOff>228600</xdr:colOff>
      <xdr:row>12</xdr:row>
      <xdr:rowOff>114300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97E0C9FA-A4BF-43CA-99E6-B4E2E58F78AC}"/>
            </a:ext>
          </a:extLst>
        </xdr:cNvPr>
        <xdr:cNvCxnSpPr/>
      </xdr:nvCxnSpPr>
      <xdr:spPr>
        <a:xfrm flipH="1">
          <a:off x="10507133" y="2603500"/>
          <a:ext cx="880534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485775</xdr:colOff>
      <xdr:row>27</xdr:row>
      <xdr:rowOff>180975</xdr:rowOff>
    </xdr:from>
    <xdr:to>
      <xdr:col>16</xdr:col>
      <xdr:colOff>359834</xdr:colOff>
      <xdr:row>28</xdr:row>
      <xdr:rowOff>8466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1BB35691-830B-4C9B-A560-26F01E5EEBFA}"/>
            </a:ext>
          </a:extLst>
        </xdr:cNvPr>
        <xdr:cNvCxnSpPr/>
      </xdr:nvCxnSpPr>
      <xdr:spPr>
        <a:xfrm>
          <a:off x="7753350" y="5429250"/>
          <a:ext cx="1788584" cy="132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338667</xdr:colOff>
      <xdr:row>13</xdr:row>
      <xdr:rowOff>110067</xdr:rowOff>
    </xdr:from>
    <xdr:to>
      <xdr:col>16</xdr:col>
      <xdr:colOff>347134</xdr:colOff>
      <xdr:row>28</xdr:row>
      <xdr:rowOff>8466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94E4CCEA-24EF-414D-9EA8-EDA79A03F0B9}"/>
            </a:ext>
          </a:extLst>
        </xdr:cNvPr>
        <xdr:cNvCxnSpPr/>
      </xdr:nvCxnSpPr>
      <xdr:spPr>
        <a:xfrm flipV="1">
          <a:off x="9537700" y="2794000"/>
          <a:ext cx="8467" cy="26585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13</xdr:row>
      <xdr:rowOff>97367</xdr:rowOff>
    </xdr:from>
    <xdr:to>
      <xdr:col>17</xdr:col>
      <xdr:colOff>457200</xdr:colOff>
      <xdr:row>13</xdr:row>
      <xdr:rowOff>101600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DD055C86-CFA0-4C92-BC2C-9C3CA1D141DA}"/>
            </a:ext>
          </a:extLst>
        </xdr:cNvPr>
        <xdr:cNvCxnSpPr/>
      </xdr:nvCxnSpPr>
      <xdr:spPr>
        <a:xfrm>
          <a:off x="9541933" y="2781300"/>
          <a:ext cx="753534" cy="423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228601</xdr:colOff>
      <xdr:row>12</xdr:row>
      <xdr:rowOff>84668</xdr:rowOff>
    </xdr:from>
    <xdr:to>
      <xdr:col>19</xdr:col>
      <xdr:colOff>257175</xdr:colOff>
      <xdr:row>31</xdr:row>
      <xdr:rowOff>66675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A975F7DE-AB3E-468A-94C0-847C69A83300}"/>
            </a:ext>
          </a:extLst>
        </xdr:cNvPr>
        <xdr:cNvCxnSpPr/>
      </xdr:nvCxnSpPr>
      <xdr:spPr>
        <a:xfrm flipH="1" flipV="1">
          <a:off x="11368089" y="2589743"/>
          <a:ext cx="28574" cy="34586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485775</xdr:colOff>
      <xdr:row>31</xdr:row>
      <xdr:rowOff>42863</xdr:rowOff>
    </xdr:from>
    <xdr:to>
      <xdr:col>19</xdr:col>
      <xdr:colOff>271462</xdr:colOff>
      <xdr:row>31</xdr:row>
      <xdr:rowOff>42864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9737BAB6-7155-414F-8524-3944F9A90D76}"/>
            </a:ext>
          </a:extLst>
        </xdr:cNvPr>
        <xdr:cNvCxnSpPr/>
      </xdr:nvCxnSpPr>
      <xdr:spPr>
        <a:xfrm>
          <a:off x="10987088" y="6024563"/>
          <a:ext cx="42386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262466</xdr:colOff>
      <xdr:row>29</xdr:row>
      <xdr:rowOff>84667</xdr:rowOff>
    </xdr:from>
    <xdr:to>
      <xdr:col>8</xdr:col>
      <xdr:colOff>55033</xdr:colOff>
      <xdr:row>31</xdr:row>
      <xdr:rowOff>93133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428A731F-8F89-4093-A4F4-A205D7841C61}"/>
            </a:ext>
          </a:extLst>
        </xdr:cNvPr>
        <xdr:cNvSpPr/>
      </xdr:nvSpPr>
      <xdr:spPr>
        <a:xfrm>
          <a:off x="4309533" y="5715000"/>
          <a:ext cx="431800" cy="3725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364066</xdr:colOff>
      <xdr:row>45</xdr:row>
      <xdr:rowOff>160867</xdr:rowOff>
    </xdr:from>
    <xdr:to>
      <xdr:col>18</xdr:col>
      <xdr:colOff>42334</xdr:colOff>
      <xdr:row>47</xdr:row>
      <xdr:rowOff>80433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D75C3498-BCF5-422E-AB34-4A2C5AC9DFB3}"/>
            </a:ext>
          </a:extLst>
        </xdr:cNvPr>
        <xdr:cNvSpPr/>
      </xdr:nvSpPr>
      <xdr:spPr>
        <a:xfrm>
          <a:off x="10202333" y="8720667"/>
          <a:ext cx="359834" cy="2836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EE4D-869F-45FF-93AC-B848D8B97C19}">
  <dimension ref="B1:T123"/>
  <sheetViews>
    <sheetView tabSelected="1" zoomScale="80" zoomScaleNormal="80" workbookViewId="0">
      <selection activeCell="V6" sqref="V6"/>
    </sheetView>
  </sheetViews>
  <sheetFormatPr defaultRowHeight="14.35" x14ac:dyDescent="0.5"/>
  <cols>
    <col min="1" max="1" width="2.87890625" customWidth="1"/>
    <col min="9" max="9" width="2.5859375" customWidth="1"/>
    <col min="10" max="10" width="12.5859375" style="11" customWidth="1"/>
    <col min="11" max="11" width="3.05859375" customWidth="1"/>
    <col min="18" max="18" width="9.41015625" bestFit="1" customWidth="1"/>
  </cols>
  <sheetData>
    <row r="1" spans="2:18" ht="30.7" x14ac:dyDescent="1">
      <c r="B1" s="6" t="s">
        <v>58</v>
      </c>
      <c r="J1" s="10"/>
      <c r="L1" s="6" t="s">
        <v>58</v>
      </c>
    </row>
    <row r="2" spans="2:18" ht="23.35" x14ac:dyDescent="0.8">
      <c r="B2" s="21" t="s">
        <v>85</v>
      </c>
      <c r="C2" s="22"/>
      <c r="D2" s="22"/>
      <c r="E2" s="22"/>
      <c r="F2" s="22"/>
      <c r="G2" s="22"/>
      <c r="H2" s="22"/>
      <c r="J2" s="21"/>
      <c r="L2" s="21" t="s">
        <v>86</v>
      </c>
      <c r="M2" s="22"/>
      <c r="N2" s="23"/>
      <c r="O2" s="23"/>
      <c r="P2" s="23"/>
      <c r="Q2" s="23"/>
      <c r="R2" s="23"/>
    </row>
    <row r="3" spans="2:18" x14ac:dyDescent="0.5">
      <c r="B3" s="24" t="s">
        <v>15</v>
      </c>
      <c r="C3" s="25"/>
      <c r="D3" s="25"/>
      <c r="E3" s="25"/>
      <c r="F3" s="25"/>
      <c r="G3" s="25"/>
      <c r="H3" s="25"/>
      <c r="J3" s="17" t="s">
        <v>62</v>
      </c>
      <c r="L3" s="24" t="s">
        <v>15</v>
      </c>
      <c r="M3" s="25"/>
      <c r="N3" s="25"/>
      <c r="O3" s="25"/>
      <c r="P3" s="25"/>
      <c r="Q3" s="25"/>
      <c r="R3" s="26"/>
    </row>
    <row r="4" spans="2:18" x14ac:dyDescent="0.5">
      <c r="J4" s="18"/>
      <c r="R4" s="2"/>
    </row>
    <row r="5" spans="2:18" ht="14.7" thickBot="1" x14ac:dyDescent="0.55000000000000004">
      <c r="H5" s="29" t="s">
        <v>109</v>
      </c>
      <c r="J5" s="18"/>
      <c r="L5" s="1"/>
      <c r="R5" s="30" t="s">
        <v>109</v>
      </c>
    </row>
    <row r="6" spans="2:18" ht="14.7" thickTop="1" x14ac:dyDescent="0.5">
      <c r="B6" s="1" t="s">
        <v>50</v>
      </c>
      <c r="C6" s="1"/>
      <c r="D6" s="1"/>
      <c r="E6" s="1"/>
      <c r="F6" s="1"/>
      <c r="G6" s="1"/>
      <c r="H6" s="5">
        <v>497</v>
      </c>
      <c r="I6" s="1"/>
      <c r="J6" s="27">
        <f t="shared" ref="J6:J14" si="0">+H6-R6</f>
        <v>99</v>
      </c>
      <c r="K6" s="1"/>
      <c r="L6" s="1" t="s">
        <v>0</v>
      </c>
      <c r="M6" s="1"/>
      <c r="N6" s="1"/>
      <c r="O6" s="1"/>
      <c r="P6" s="1"/>
      <c r="Q6" s="1"/>
      <c r="R6" s="5">
        <v>398</v>
      </c>
    </row>
    <row r="7" spans="2:18" x14ac:dyDescent="0.5">
      <c r="H7" s="2"/>
      <c r="J7" s="19"/>
    </row>
    <row r="8" spans="2:18" x14ac:dyDescent="0.5">
      <c r="B8" s="1" t="s">
        <v>47</v>
      </c>
      <c r="J8" s="19"/>
      <c r="L8" s="1" t="s">
        <v>1</v>
      </c>
      <c r="R8" s="2"/>
    </row>
    <row r="9" spans="2:18" x14ac:dyDescent="0.5">
      <c r="B9" t="s">
        <v>2</v>
      </c>
      <c r="H9" s="2">
        <v>102</v>
      </c>
      <c r="J9" s="19">
        <f t="shared" si="0"/>
        <v>0</v>
      </c>
      <c r="L9" t="s">
        <v>2</v>
      </c>
      <c r="R9" s="2">
        <v>102</v>
      </c>
    </row>
    <row r="10" spans="2:18" x14ac:dyDescent="0.5">
      <c r="B10" t="s">
        <v>48</v>
      </c>
      <c r="H10" s="2">
        <v>0</v>
      </c>
      <c r="J10" s="19">
        <f t="shared" si="0"/>
        <v>0</v>
      </c>
      <c r="L10" t="s">
        <v>3</v>
      </c>
      <c r="R10" s="2">
        <v>0</v>
      </c>
    </row>
    <row r="11" spans="2:18" x14ac:dyDescent="0.5">
      <c r="B11" t="s">
        <v>49</v>
      </c>
      <c r="H11" s="2">
        <v>10</v>
      </c>
      <c r="J11" s="19">
        <f t="shared" si="0"/>
        <v>0</v>
      </c>
      <c r="L11" t="s">
        <v>4</v>
      </c>
      <c r="R11" s="2">
        <v>10</v>
      </c>
    </row>
    <row r="12" spans="2:18" x14ac:dyDescent="0.5">
      <c r="B12" t="s">
        <v>5</v>
      </c>
      <c r="H12" s="2">
        <v>18</v>
      </c>
      <c r="J12" s="19">
        <f t="shared" si="0"/>
        <v>0</v>
      </c>
      <c r="L12" t="s">
        <v>5</v>
      </c>
      <c r="R12" s="2">
        <v>18</v>
      </c>
    </row>
    <row r="13" spans="2:18" x14ac:dyDescent="0.5">
      <c r="H13" s="2"/>
      <c r="J13" s="19">
        <f t="shared" si="0"/>
        <v>-15</v>
      </c>
      <c r="L13" s="7" t="s">
        <v>6</v>
      </c>
      <c r="R13" s="8">
        <v>15</v>
      </c>
    </row>
    <row r="14" spans="2:18" x14ac:dyDescent="0.5">
      <c r="J14" s="19">
        <f t="shared" si="0"/>
        <v>3</v>
      </c>
      <c r="L14" s="7" t="s">
        <v>7</v>
      </c>
      <c r="R14" s="8">
        <v>-3</v>
      </c>
    </row>
    <row r="15" spans="2:18" x14ac:dyDescent="0.5">
      <c r="H15" s="2"/>
      <c r="J15" s="19"/>
      <c r="L15" s="7"/>
      <c r="R15" s="8"/>
    </row>
    <row r="16" spans="2:18" ht="14.7" thickBot="1" x14ac:dyDescent="0.55000000000000004">
      <c r="B16" t="s">
        <v>64</v>
      </c>
      <c r="H16" s="3">
        <f>SUM(H9:H13)</f>
        <v>130</v>
      </c>
      <c r="J16" s="19">
        <f>+H16-R16</f>
        <v>-12</v>
      </c>
      <c r="L16" s="1" t="s">
        <v>64</v>
      </c>
      <c r="R16" s="15">
        <f>SUM(R9:R15)</f>
        <v>142</v>
      </c>
    </row>
    <row r="17" spans="2:18" ht="15" thickTop="1" thickBot="1" x14ac:dyDescent="0.55000000000000004">
      <c r="H17" s="14">
        <f>+H6+H16</f>
        <v>627</v>
      </c>
      <c r="J17" s="20">
        <f t="shared" ref="J17:J60" si="1">+H17-R17</f>
        <v>87</v>
      </c>
      <c r="L17" s="9" t="s">
        <v>61</v>
      </c>
      <c r="R17" s="14">
        <f>+R6+R16</f>
        <v>540</v>
      </c>
    </row>
    <row r="18" spans="2:18" ht="14.7" thickTop="1" x14ac:dyDescent="0.5">
      <c r="J18" s="19"/>
    </row>
    <row r="19" spans="2:18" x14ac:dyDescent="0.5">
      <c r="B19" s="1" t="s">
        <v>40</v>
      </c>
      <c r="H19" s="2"/>
      <c r="J19" s="19"/>
      <c r="L19" s="1" t="s">
        <v>8</v>
      </c>
      <c r="R19" s="2"/>
    </row>
    <row r="20" spans="2:18" x14ac:dyDescent="0.5">
      <c r="B20" t="s">
        <v>41</v>
      </c>
      <c r="H20" s="2">
        <v>74</v>
      </c>
      <c r="J20" s="19"/>
      <c r="L20" t="s">
        <v>9</v>
      </c>
      <c r="R20" s="2">
        <v>74</v>
      </c>
    </row>
    <row r="21" spans="2:18" x14ac:dyDescent="0.5">
      <c r="B21" t="s">
        <v>45</v>
      </c>
      <c r="H21" s="2">
        <v>64</v>
      </c>
      <c r="J21" s="19">
        <f t="shared" si="1"/>
        <v>0</v>
      </c>
      <c r="L21" t="s">
        <v>10</v>
      </c>
      <c r="R21" s="2">
        <v>64</v>
      </c>
    </row>
    <row r="22" spans="2:18" x14ac:dyDescent="0.5">
      <c r="B22" t="s">
        <v>44</v>
      </c>
      <c r="H22" s="2">
        <v>29</v>
      </c>
      <c r="J22" s="19">
        <f t="shared" si="1"/>
        <v>0</v>
      </c>
      <c r="L22" t="s">
        <v>14</v>
      </c>
      <c r="R22" s="2">
        <v>29</v>
      </c>
    </row>
    <row r="23" spans="2:18" x14ac:dyDescent="0.5">
      <c r="B23" t="s">
        <v>46</v>
      </c>
      <c r="H23" s="2">
        <v>8</v>
      </c>
      <c r="J23" s="19">
        <f t="shared" si="1"/>
        <v>0</v>
      </c>
      <c r="L23" t="s">
        <v>11</v>
      </c>
      <c r="R23" s="2">
        <v>8</v>
      </c>
    </row>
    <row r="24" spans="2:18" x14ac:dyDescent="0.5">
      <c r="B24" t="s">
        <v>42</v>
      </c>
      <c r="H24" s="2">
        <v>0</v>
      </c>
      <c r="J24" s="19">
        <f t="shared" si="1"/>
        <v>0</v>
      </c>
      <c r="L24" t="s">
        <v>12</v>
      </c>
      <c r="R24" s="2">
        <v>0</v>
      </c>
    </row>
    <row r="25" spans="2:18" x14ac:dyDescent="0.5">
      <c r="B25" t="s">
        <v>43</v>
      </c>
      <c r="H25" s="2">
        <v>-14</v>
      </c>
      <c r="J25" s="19">
        <f t="shared" si="1"/>
        <v>0</v>
      </c>
      <c r="L25" t="s">
        <v>13</v>
      </c>
      <c r="R25" s="2">
        <v>-14</v>
      </c>
    </row>
    <row r="26" spans="2:18" ht="14.7" thickBot="1" x14ac:dyDescent="0.55000000000000004">
      <c r="B26" t="s">
        <v>87</v>
      </c>
      <c r="H26" s="12">
        <f>SUM(H20:H25)</f>
        <v>161</v>
      </c>
      <c r="J26" s="19">
        <f t="shared" si="1"/>
        <v>0</v>
      </c>
      <c r="L26" t="s">
        <v>63</v>
      </c>
      <c r="R26" s="13">
        <f>SUM(R19:R25)</f>
        <v>161</v>
      </c>
    </row>
    <row r="27" spans="2:18" ht="14.7" thickTop="1" x14ac:dyDescent="0.5">
      <c r="J27" s="19"/>
      <c r="R27" s="2"/>
    </row>
    <row r="28" spans="2:18" ht="14.7" thickBot="1" x14ac:dyDescent="0.55000000000000004">
      <c r="B28" s="1" t="s">
        <v>59</v>
      </c>
      <c r="H28" s="4">
        <f>+H17+H26</f>
        <v>788</v>
      </c>
      <c r="J28" s="19"/>
    </row>
    <row r="29" spans="2:18" ht="14.7" thickTop="1" x14ac:dyDescent="0.5">
      <c r="B29" s="1"/>
      <c r="H29" s="5"/>
      <c r="J29" s="19"/>
      <c r="L29" s="1"/>
      <c r="R29" s="2"/>
    </row>
    <row r="30" spans="2:18" x14ac:dyDescent="0.5">
      <c r="J30" s="19"/>
    </row>
    <row r="31" spans="2:18" x14ac:dyDescent="0.5">
      <c r="B31" s="7" t="s">
        <v>16</v>
      </c>
      <c r="C31" s="7"/>
      <c r="D31" s="7"/>
      <c r="E31" s="7"/>
      <c r="F31" s="7"/>
      <c r="G31" s="7"/>
      <c r="H31" s="8">
        <v>-85</v>
      </c>
      <c r="J31" s="19">
        <f t="shared" si="1"/>
        <v>-85</v>
      </c>
    </row>
    <row r="32" spans="2:18" x14ac:dyDescent="0.5">
      <c r="B32" s="7" t="s">
        <v>24</v>
      </c>
      <c r="C32" s="7"/>
      <c r="D32" s="7"/>
      <c r="E32" s="7"/>
      <c r="F32" s="7"/>
      <c r="G32" s="7"/>
      <c r="H32" s="8">
        <v>0</v>
      </c>
      <c r="J32" s="19">
        <f t="shared" si="1"/>
        <v>0</v>
      </c>
    </row>
    <row r="33" spans="2:18" x14ac:dyDescent="0.5">
      <c r="B33" s="7" t="s">
        <v>17</v>
      </c>
      <c r="C33" s="7"/>
      <c r="D33" s="7"/>
      <c r="E33" s="7"/>
      <c r="F33" s="7"/>
      <c r="G33" s="7"/>
      <c r="H33" s="8">
        <v>-22</v>
      </c>
      <c r="J33" s="19">
        <f t="shared" si="1"/>
        <v>-22</v>
      </c>
    </row>
    <row r="34" spans="2:18" x14ac:dyDescent="0.5">
      <c r="B34" s="7" t="s">
        <v>18</v>
      </c>
      <c r="C34" s="7"/>
      <c r="D34" s="7"/>
      <c r="E34" s="7"/>
      <c r="F34" s="7"/>
      <c r="G34" s="7"/>
      <c r="H34" s="8">
        <v>-65</v>
      </c>
      <c r="J34" s="19">
        <f t="shared" si="1"/>
        <v>-65</v>
      </c>
    </row>
    <row r="35" spans="2:18" ht="14.7" thickBot="1" x14ac:dyDescent="0.55000000000000004">
      <c r="B35" s="1" t="s">
        <v>19</v>
      </c>
      <c r="H35" s="4">
        <f>SUM(H28:H34)</f>
        <v>616</v>
      </c>
      <c r="J35" s="20">
        <f t="shared" si="1"/>
        <v>-85</v>
      </c>
      <c r="L35" s="1" t="s">
        <v>60</v>
      </c>
      <c r="R35" s="4">
        <f>+R17+R26</f>
        <v>701</v>
      </c>
    </row>
    <row r="36" spans="2:18" ht="14.7" thickTop="1" x14ac:dyDescent="0.5">
      <c r="H36" s="2"/>
      <c r="J36" s="19"/>
    </row>
    <row r="37" spans="2:18" x14ac:dyDescent="0.5">
      <c r="B37" s="1" t="s">
        <v>20</v>
      </c>
      <c r="H37" s="2"/>
      <c r="J37" s="19"/>
      <c r="L37" s="1" t="s">
        <v>20</v>
      </c>
      <c r="Q37" s="2"/>
      <c r="R37" s="2"/>
    </row>
    <row r="38" spans="2:18" x14ac:dyDescent="0.5">
      <c r="B38" t="s">
        <v>22</v>
      </c>
      <c r="H38" s="2">
        <v>-400</v>
      </c>
      <c r="J38" s="19">
        <f t="shared" si="1"/>
        <v>0</v>
      </c>
      <c r="L38" t="s">
        <v>22</v>
      </c>
      <c r="R38" s="2">
        <v>-400</v>
      </c>
    </row>
    <row r="39" spans="2:18" x14ac:dyDescent="0.5">
      <c r="B39" t="s">
        <v>21</v>
      </c>
      <c r="H39" s="2">
        <v>1</v>
      </c>
      <c r="J39" s="19">
        <f t="shared" si="1"/>
        <v>0</v>
      </c>
      <c r="L39" t="s">
        <v>21</v>
      </c>
      <c r="R39" s="2">
        <v>1</v>
      </c>
    </row>
    <row r="40" spans="2:18" x14ac:dyDescent="0.5">
      <c r="B40" t="s">
        <v>23</v>
      </c>
      <c r="H40" s="2">
        <v>-21</v>
      </c>
      <c r="J40" s="19">
        <f t="shared" si="1"/>
        <v>0</v>
      </c>
      <c r="L40" t="s">
        <v>23</v>
      </c>
      <c r="R40" s="2">
        <v>-21</v>
      </c>
    </row>
    <row r="41" spans="2:18" x14ac:dyDescent="0.5">
      <c r="B41" t="s">
        <v>25</v>
      </c>
      <c r="H41" s="2">
        <v>4</v>
      </c>
      <c r="J41" s="19">
        <f t="shared" si="1"/>
        <v>0</v>
      </c>
      <c r="L41" t="s">
        <v>25</v>
      </c>
      <c r="R41" s="2">
        <v>4</v>
      </c>
    </row>
    <row r="42" spans="2:18" ht="14.7" thickBot="1" x14ac:dyDescent="0.55000000000000004">
      <c r="B42" s="1" t="s">
        <v>26</v>
      </c>
      <c r="H42" s="12">
        <f>SUM(H38:H41)</f>
        <v>-416</v>
      </c>
      <c r="J42" s="20">
        <f t="shared" si="1"/>
        <v>0</v>
      </c>
      <c r="L42" s="1" t="s">
        <v>26</v>
      </c>
      <c r="R42" s="12">
        <f>SUM(R38:R41)</f>
        <v>-416</v>
      </c>
    </row>
    <row r="43" spans="2:18" ht="14.7" thickTop="1" x14ac:dyDescent="0.5">
      <c r="H43" s="2"/>
      <c r="J43" s="19"/>
      <c r="R43" s="2"/>
    </row>
    <row r="44" spans="2:18" x14ac:dyDescent="0.5">
      <c r="B44" s="1" t="s">
        <v>27</v>
      </c>
      <c r="H44" s="2"/>
      <c r="J44" s="19"/>
      <c r="L44" s="1" t="s">
        <v>27</v>
      </c>
      <c r="R44" s="2"/>
    </row>
    <row r="45" spans="2:18" x14ac:dyDescent="0.5">
      <c r="B45" t="s">
        <v>28</v>
      </c>
      <c r="H45" s="2">
        <v>1</v>
      </c>
      <c r="J45" s="19">
        <f t="shared" si="1"/>
        <v>0</v>
      </c>
      <c r="L45" t="s">
        <v>28</v>
      </c>
      <c r="R45" s="2">
        <v>1</v>
      </c>
    </row>
    <row r="46" spans="2:18" x14ac:dyDescent="0.5">
      <c r="B46" t="s">
        <v>29</v>
      </c>
      <c r="H46" s="2">
        <v>-26</v>
      </c>
      <c r="J46" s="19">
        <f t="shared" si="1"/>
        <v>0</v>
      </c>
      <c r="L46" t="s">
        <v>29</v>
      </c>
      <c r="R46" s="2">
        <v>-26</v>
      </c>
    </row>
    <row r="47" spans="2:18" x14ac:dyDescent="0.5">
      <c r="J47" s="19">
        <f t="shared" si="1"/>
        <v>85</v>
      </c>
      <c r="L47" s="7" t="s">
        <v>30</v>
      </c>
      <c r="R47" s="8">
        <v>-85</v>
      </c>
    </row>
    <row r="48" spans="2:18" x14ac:dyDescent="0.5">
      <c r="B48" t="s">
        <v>65</v>
      </c>
      <c r="H48" s="2">
        <v>-273</v>
      </c>
      <c r="J48" s="19">
        <f t="shared" si="1"/>
        <v>0</v>
      </c>
      <c r="L48" t="s">
        <v>31</v>
      </c>
      <c r="R48" s="2">
        <v>-273</v>
      </c>
    </row>
    <row r="49" spans="2:18" x14ac:dyDescent="0.5">
      <c r="B49" t="s">
        <v>32</v>
      </c>
      <c r="H49" s="2">
        <v>-10</v>
      </c>
      <c r="J49" s="19">
        <f t="shared" si="1"/>
        <v>0</v>
      </c>
      <c r="L49" t="s">
        <v>32</v>
      </c>
      <c r="R49" s="2">
        <v>-10</v>
      </c>
    </row>
    <row r="50" spans="2:18" x14ac:dyDescent="0.5">
      <c r="B50" t="s">
        <v>33</v>
      </c>
      <c r="H50" s="2">
        <v>316</v>
      </c>
      <c r="J50" s="19">
        <f t="shared" si="1"/>
        <v>0</v>
      </c>
      <c r="L50" t="s">
        <v>33</v>
      </c>
      <c r="R50" s="2">
        <v>316</v>
      </c>
    </row>
    <row r="51" spans="2:18" x14ac:dyDescent="0.5">
      <c r="B51" t="s">
        <v>34</v>
      </c>
      <c r="H51" s="2">
        <v>41</v>
      </c>
      <c r="J51" s="19">
        <f t="shared" si="1"/>
        <v>0</v>
      </c>
      <c r="L51" t="s">
        <v>34</v>
      </c>
      <c r="R51" s="2">
        <v>41</v>
      </c>
    </row>
    <row r="52" spans="2:18" x14ac:dyDescent="0.5">
      <c r="B52" t="s">
        <v>35</v>
      </c>
      <c r="H52" s="2">
        <v>148</v>
      </c>
      <c r="J52" s="19">
        <f t="shared" si="1"/>
        <v>0</v>
      </c>
      <c r="L52" t="s">
        <v>35</v>
      </c>
      <c r="R52" s="2">
        <v>148</v>
      </c>
    </row>
    <row r="53" spans="2:18" ht="14.7" thickBot="1" x14ac:dyDescent="0.55000000000000004">
      <c r="B53" s="1" t="s">
        <v>66</v>
      </c>
      <c r="H53" s="3">
        <f>SUM(H45:H52)</f>
        <v>197</v>
      </c>
      <c r="J53" s="19">
        <f t="shared" si="1"/>
        <v>85</v>
      </c>
      <c r="L53" s="1" t="s">
        <v>67</v>
      </c>
      <c r="R53" s="3">
        <f>SUM(R45:R52)</f>
        <v>112</v>
      </c>
    </row>
    <row r="54" spans="2:18" ht="14.7" thickTop="1" x14ac:dyDescent="0.5">
      <c r="H54" s="2"/>
      <c r="J54" s="19"/>
      <c r="R54" s="2"/>
    </row>
    <row r="55" spans="2:18" x14ac:dyDescent="0.5">
      <c r="B55" t="s">
        <v>36</v>
      </c>
      <c r="H55" s="2">
        <v>-29</v>
      </c>
      <c r="J55" s="19">
        <f t="shared" si="1"/>
        <v>0</v>
      </c>
      <c r="L55" t="s">
        <v>36</v>
      </c>
      <c r="R55" s="2">
        <v>-29</v>
      </c>
    </row>
    <row r="56" spans="2:18" x14ac:dyDescent="0.5">
      <c r="H56" s="2"/>
      <c r="J56" s="19"/>
      <c r="R56" s="2"/>
    </row>
    <row r="57" spans="2:18" x14ac:dyDescent="0.5">
      <c r="B57" t="s">
        <v>37</v>
      </c>
      <c r="H57" s="2">
        <f>+H35+H42+H53+H55</f>
        <v>368</v>
      </c>
      <c r="J57" s="19">
        <f t="shared" si="1"/>
        <v>0</v>
      </c>
      <c r="L57" t="s">
        <v>37</v>
      </c>
      <c r="R57" s="2">
        <f>+R35+R42+R53+R55</f>
        <v>368</v>
      </c>
    </row>
    <row r="58" spans="2:18" x14ac:dyDescent="0.5">
      <c r="H58" s="2"/>
      <c r="J58" s="19"/>
      <c r="R58" s="2"/>
    </row>
    <row r="59" spans="2:18" x14ac:dyDescent="0.5">
      <c r="B59" t="s">
        <v>38</v>
      </c>
      <c r="H59" s="2">
        <v>645</v>
      </c>
      <c r="J59" s="19">
        <f t="shared" si="1"/>
        <v>0</v>
      </c>
      <c r="L59" t="s">
        <v>38</v>
      </c>
      <c r="R59" s="2">
        <v>645</v>
      </c>
    </row>
    <row r="60" spans="2:18" x14ac:dyDescent="0.5">
      <c r="B60" t="s">
        <v>39</v>
      </c>
      <c r="H60" s="2">
        <f>+H59+H57</f>
        <v>1013</v>
      </c>
      <c r="J60" s="19">
        <f t="shared" si="1"/>
        <v>0</v>
      </c>
      <c r="L60" t="s">
        <v>39</v>
      </c>
      <c r="R60" s="2">
        <f>+R59+R57</f>
        <v>1013</v>
      </c>
    </row>
    <row r="61" spans="2:18" x14ac:dyDescent="0.5">
      <c r="G61" s="2"/>
      <c r="J61" s="18"/>
    </row>
    <row r="62" spans="2:18" x14ac:dyDescent="0.5">
      <c r="G62" s="2"/>
    </row>
    <row r="63" spans="2:18" x14ac:dyDescent="0.5">
      <c r="B63" s="24" t="s">
        <v>74</v>
      </c>
      <c r="C63" s="25"/>
      <c r="D63" s="25"/>
      <c r="E63" s="25"/>
      <c r="F63" s="25"/>
      <c r="G63" s="25"/>
      <c r="H63" s="25"/>
      <c r="L63" s="24" t="s">
        <v>74</v>
      </c>
      <c r="M63" s="25"/>
      <c r="N63" s="25"/>
      <c r="O63" s="25"/>
      <c r="P63" s="25"/>
      <c r="Q63" s="25"/>
      <c r="R63" s="25"/>
    </row>
    <row r="64" spans="2:18" ht="14.7" thickBot="1" x14ac:dyDescent="0.55000000000000004">
      <c r="H64" s="29" t="s">
        <v>109</v>
      </c>
      <c r="R64" s="29" t="s">
        <v>109</v>
      </c>
    </row>
    <row r="65" spans="2:18" ht="14.7" thickTop="1" x14ac:dyDescent="0.5"/>
    <row r="66" spans="2:18" x14ac:dyDescent="0.5">
      <c r="B66" t="s">
        <v>72</v>
      </c>
      <c r="H66" s="2">
        <v>4258</v>
      </c>
      <c r="L66" t="s">
        <v>72</v>
      </c>
      <c r="R66" s="2">
        <v>4258</v>
      </c>
    </row>
    <row r="67" spans="2:18" x14ac:dyDescent="0.5">
      <c r="H67" s="2"/>
      <c r="R67" s="2"/>
    </row>
    <row r="68" spans="2:18" x14ac:dyDescent="0.5">
      <c r="B68" s="1" t="s">
        <v>73</v>
      </c>
      <c r="H68" s="2"/>
      <c r="L68" s="1" t="s">
        <v>76</v>
      </c>
      <c r="R68" s="2"/>
    </row>
    <row r="69" spans="2:18" x14ac:dyDescent="0.5">
      <c r="B69" t="s">
        <v>77</v>
      </c>
      <c r="H69" s="2">
        <v>-1182</v>
      </c>
      <c r="L69" t="s">
        <v>77</v>
      </c>
      <c r="R69" s="2">
        <v>-1182</v>
      </c>
    </row>
    <row r="70" spans="2:18" x14ac:dyDescent="0.5">
      <c r="B70" t="s">
        <v>78</v>
      </c>
      <c r="H70" s="2">
        <v>-1078</v>
      </c>
      <c r="L70" t="s">
        <v>78</v>
      </c>
      <c r="R70" s="2">
        <v>-1078</v>
      </c>
    </row>
    <row r="71" spans="2:18" x14ac:dyDescent="0.5">
      <c r="B71" t="s">
        <v>79</v>
      </c>
      <c r="H71" s="2">
        <v>-454</v>
      </c>
      <c r="L71" t="s">
        <v>79</v>
      </c>
      <c r="R71" s="2">
        <v>-454</v>
      </c>
    </row>
    <row r="72" spans="2:18" x14ac:dyDescent="0.5">
      <c r="B72" t="s">
        <v>80</v>
      </c>
      <c r="H72" s="2">
        <v>-294</v>
      </c>
      <c r="L72" t="s">
        <v>80</v>
      </c>
      <c r="R72" s="2">
        <v>-294</v>
      </c>
    </row>
    <row r="73" spans="2:18" x14ac:dyDescent="0.5">
      <c r="B73" t="s">
        <v>81</v>
      </c>
      <c r="H73" s="2">
        <v>-212</v>
      </c>
      <c r="L73" t="s">
        <v>81</v>
      </c>
      <c r="R73" s="2">
        <v>-212</v>
      </c>
    </row>
    <row r="74" spans="2:18" ht="14.7" thickBot="1" x14ac:dyDescent="0.55000000000000004">
      <c r="B74" t="s">
        <v>83</v>
      </c>
      <c r="H74" s="2">
        <v>-101</v>
      </c>
      <c r="L74" s="1" t="s">
        <v>82</v>
      </c>
      <c r="R74" s="4">
        <f>SUM(R69:R73)</f>
        <v>-3220</v>
      </c>
    </row>
    <row r="75" spans="2:18" ht="14.7" thickTop="1" x14ac:dyDescent="0.5">
      <c r="B75" t="s">
        <v>88</v>
      </c>
      <c r="H75" s="2">
        <v>-226</v>
      </c>
      <c r="L75" s="1" t="s">
        <v>75</v>
      </c>
      <c r="R75" s="2">
        <f>+R66+R74</f>
        <v>1038</v>
      </c>
    </row>
    <row r="76" spans="2:18" x14ac:dyDescent="0.5">
      <c r="H76" s="2"/>
      <c r="R76" s="2"/>
    </row>
    <row r="77" spans="2:18" x14ac:dyDescent="0.5">
      <c r="H77" s="2"/>
      <c r="L77" s="1" t="s">
        <v>73</v>
      </c>
      <c r="R77" s="2"/>
    </row>
    <row r="78" spans="2:18" x14ac:dyDescent="0.5">
      <c r="L78" t="s">
        <v>83</v>
      </c>
      <c r="R78" s="2">
        <v>-101</v>
      </c>
    </row>
    <row r="79" spans="2:18" x14ac:dyDescent="0.5">
      <c r="L79" t="s">
        <v>84</v>
      </c>
      <c r="R79" s="2">
        <v>-226</v>
      </c>
    </row>
    <row r="80" spans="2:18" ht="14.7" thickBot="1" x14ac:dyDescent="0.55000000000000004">
      <c r="B80" s="1" t="s">
        <v>57</v>
      </c>
      <c r="C80" s="1"/>
      <c r="D80" s="1"/>
      <c r="E80" s="1"/>
      <c r="F80" s="1"/>
      <c r="G80" s="1"/>
      <c r="H80" s="4">
        <f>SUM(H66:H77)</f>
        <v>711</v>
      </c>
      <c r="L80" s="1" t="s">
        <v>57</v>
      </c>
      <c r="R80" s="4">
        <f>SUM(R75:R79)</f>
        <v>711</v>
      </c>
    </row>
    <row r="81" spans="2:18" ht="14.7" thickTop="1" x14ac:dyDescent="0.5">
      <c r="H81" s="2"/>
      <c r="R81" s="2"/>
    </row>
    <row r="82" spans="2:18" x14ac:dyDescent="0.5">
      <c r="B82" t="s">
        <v>68</v>
      </c>
      <c r="H82" s="2">
        <v>-102</v>
      </c>
      <c r="L82" t="s">
        <v>68</v>
      </c>
      <c r="R82" s="2">
        <v>-102</v>
      </c>
    </row>
    <row r="83" spans="2:18" ht="14.7" thickBot="1" x14ac:dyDescent="0.55000000000000004">
      <c r="B83" t="s">
        <v>69</v>
      </c>
      <c r="H83" s="3">
        <f>+H80+H82</f>
        <v>609</v>
      </c>
      <c r="L83" t="s">
        <v>69</v>
      </c>
      <c r="R83" s="3">
        <f>+R80+R82</f>
        <v>609</v>
      </c>
    </row>
    <row r="84" spans="2:18" ht="14.7" thickTop="1" x14ac:dyDescent="0.5">
      <c r="H84" s="2"/>
      <c r="R84" s="2"/>
    </row>
    <row r="85" spans="2:18" x14ac:dyDescent="0.5">
      <c r="B85" t="s">
        <v>70</v>
      </c>
      <c r="H85" s="2">
        <v>-102</v>
      </c>
      <c r="L85" t="s">
        <v>70</v>
      </c>
      <c r="R85" s="2">
        <v>-102</v>
      </c>
    </row>
    <row r="86" spans="2:18" x14ac:dyDescent="0.5">
      <c r="B86" t="s">
        <v>71</v>
      </c>
      <c r="H86" s="2">
        <v>-10</v>
      </c>
      <c r="L86" t="s">
        <v>71</v>
      </c>
      <c r="R86" s="2">
        <v>-10</v>
      </c>
    </row>
    <row r="87" spans="2:18" ht="14.7" thickBot="1" x14ac:dyDescent="0.55000000000000004">
      <c r="B87" s="1" t="s">
        <v>50</v>
      </c>
      <c r="H87" s="16">
        <f>SUM(H83:H86)</f>
        <v>497</v>
      </c>
      <c r="L87" s="1" t="s">
        <v>50</v>
      </c>
      <c r="R87" s="16">
        <f>SUM(R83:R86)</f>
        <v>497</v>
      </c>
    </row>
    <row r="88" spans="2:18" ht="14.7" thickTop="1" x14ac:dyDescent="0.5">
      <c r="H88" s="2"/>
      <c r="R88" s="2"/>
    </row>
    <row r="89" spans="2:18" x14ac:dyDescent="0.5">
      <c r="B89" t="s">
        <v>51</v>
      </c>
      <c r="H89" s="2">
        <v>5</v>
      </c>
      <c r="L89" t="s">
        <v>51</v>
      </c>
      <c r="R89" s="2">
        <v>5</v>
      </c>
    </row>
    <row r="90" spans="2:18" x14ac:dyDescent="0.5">
      <c r="B90" t="s">
        <v>52</v>
      </c>
      <c r="H90" s="2">
        <v>-24</v>
      </c>
      <c r="L90" t="s">
        <v>52</v>
      </c>
      <c r="R90" s="2">
        <v>-24</v>
      </c>
    </row>
    <row r="91" spans="2:18" ht="14.7" thickBot="1" x14ac:dyDescent="0.55000000000000004">
      <c r="B91" t="s">
        <v>53</v>
      </c>
      <c r="H91" s="3">
        <f>SUM(H89:H90)</f>
        <v>-19</v>
      </c>
      <c r="L91" t="s">
        <v>53</v>
      </c>
      <c r="R91" s="3">
        <f>SUM(R89:R90)</f>
        <v>-19</v>
      </c>
    </row>
    <row r="92" spans="2:18" ht="14.7" thickTop="1" x14ac:dyDescent="0.5">
      <c r="H92" s="2"/>
      <c r="R92" s="2"/>
    </row>
    <row r="93" spans="2:18" x14ac:dyDescent="0.5">
      <c r="B93" t="s">
        <v>54</v>
      </c>
      <c r="H93" s="2">
        <f>+H87+H91</f>
        <v>478</v>
      </c>
      <c r="L93" t="s">
        <v>54</v>
      </c>
      <c r="R93" s="2">
        <f>+R87+R91</f>
        <v>478</v>
      </c>
    </row>
    <row r="94" spans="2:18" x14ac:dyDescent="0.5">
      <c r="H94" s="2"/>
      <c r="R94" s="2"/>
    </row>
    <row r="95" spans="2:18" x14ac:dyDescent="0.5">
      <c r="B95" t="s">
        <v>55</v>
      </c>
      <c r="H95" s="2">
        <v>-80</v>
      </c>
      <c r="L95" t="s">
        <v>55</v>
      </c>
      <c r="R95" s="2">
        <v>-80</v>
      </c>
    </row>
    <row r="96" spans="2:18" x14ac:dyDescent="0.5">
      <c r="H96" s="2"/>
      <c r="R96" s="2"/>
    </row>
    <row r="97" spans="2:20" ht="14.7" thickBot="1" x14ac:dyDescent="0.55000000000000004">
      <c r="B97" t="s">
        <v>56</v>
      </c>
      <c r="H97" s="16">
        <f>+H93+H95</f>
        <v>398</v>
      </c>
      <c r="L97" t="s">
        <v>56</v>
      </c>
      <c r="R97" s="16">
        <f>+R93+R95</f>
        <v>398</v>
      </c>
    </row>
    <row r="98" spans="2:20" ht="14.7" thickTop="1" x14ac:dyDescent="0.5">
      <c r="G98" s="2"/>
      <c r="R98" s="2"/>
    </row>
    <row r="100" spans="2:20" x14ac:dyDescent="0.5">
      <c r="B100" s="24" t="s">
        <v>89</v>
      </c>
      <c r="C100" s="25"/>
      <c r="D100" s="25"/>
      <c r="E100" s="25"/>
      <c r="F100" s="25"/>
      <c r="G100" s="25"/>
      <c r="H100" s="25"/>
      <c r="L100" s="24" t="s">
        <v>89</v>
      </c>
      <c r="M100" s="25"/>
      <c r="N100" s="25"/>
      <c r="O100" s="25"/>
      <c r="P100" s="25"/>
      <c r="Q100" s="25"/>
      <c r="R100" s="25"/>
    </row>
    <row r="102" spans="2:20" ht="14.7" thickBot="1" x14ac:dyDescent="0.55000000000000004">
      <c r="B102" s="1" t="s">
        <v>90</v>
      </c>
      <c r="G102" s="31" t="s">
        <v>108</v>
      </c>
      <c r="H102" s="31" t="s">
        <v>109</v>
      </c>
      <c r="L102" s="1" t="s">
        <v>90</v>
      </c>
      <c r="Q102" s="31" t="s">
        <v>108</v>
      </c>
      <c r="R102" s="31" t="s">
        <v>109</v>
      </c>
    </row>
    <row r="103" spans="2:20" ht="14.7" thickTop="1" x14ac:dyDescent="0.5"/>
    <row r="104" spans="2:20" x14ac:dyDescent="0.5">
      <c r="B104" s="1" t="s">
        <v>91</v>
      </c>
      <c r="H104" s="28"/>
      <c r="L104" s="1" t="s">
        <v>100</v>
      </c>
      <c r="Q104" s="2"/>
      <c r="R104" s="2"/>
    </row>
    <row r="105" spans="2:20" x14ac:dyDescent="0.5">
      <c r="B105" t="s">
        <v>92</v>
      </c>
      <c r="G105" s="2">
        <v>365</v>
      </c>
      <c r="H105" s="2">
        <v>365</v>
      </c>
      <c r="L105" s="7" t="s">
        <v>107</v>
      </c>
      <c r="M105" s="7"/>
      <c r="N105" s="7"/>
      <c r="O105" s="7"/>
      <c r="P105" s="7"/>
      <c r="Q105" s="8">
        <v>645</v>
      </c>
      <c r="R105" s="8">
        <v>1013</v>
      </c>
    </row>
    <row r="106" spans="2:20" x14ac:dyDescent="0.5">
      <c r="B106" t="s">
        <v>93</v>
      </c>
      <c r="G106" s="2">
        <v>91</v>
      </c>
      <c r="H106" s="2">
        <v>102</v>
      </c>
      <c r="L106" t="s">
        <v>104</v>
      </c>
      <c r="Q106" s="2">
        <v>238</v>
      </c>
      <c r="R106" s="2">
        <v>224</v>
      </c>
    </row>
    <row r="107" spans="2:20" x14ac:dyDescent="0.5">
      <c r="B107" t="s">
        <v>94</v>
      </c>
      <c r="G107" s="2">
        <v>2395</v>
      </c>
      <c r="H107" s="2">
        <v>2280</v>
      </c>
      <c r="L107" t="s">
        <v>103</v>
      </c>
      <c r="Q107" s="2">
        <v>130</v>
      </c>
      <c r="R107" s="2">
        <v>0</v>
      </c>
    </row>
    <row r="108" spans="2:20" x14ac:dyDescent="0.5">
      <c r="B108" t="s">
        <v>95</v>
      </c>
      <c r="G108" s="2">
        <v>21</v>
      </c>
      <c r="H108" s="2">
        <v>13</v>
      </c>
      <c r="L108" t="s">
        <v>102</v>
      </c>
      <c r="Q108" s="2">
        <v>73</v>
      </c>
      <c r="R108" s="2">
        <v>17</v>
      </c>
    </row>
    <row r="109" spans="2:20" x14ac:dyDescent="0.5">
      <c r="B109" t="s">
        <v>96</v>
      </c>
      <c r="G109" s="2">
        <v>10</v>
      </c>
      <c r="H109" s="2">
        <v>7</v>
      </c>
      <c r="L109" t="s">
        <v>101</v>
      </c>
      <c r="Q109" s="2">
        <v>241</v>
      </c>
      <c r="R109" s="2">
        <v>194</v>
      </c>
      <c r="T109" s="28"/>
    </row>
    <row r="110" spans="2:20" ht="14.7" thickBot="1" x14ac:dyDescent="0.55000000000000004">
      <c r="B110" t="s">
        <v>97</v>
      </c>
      <c r="G110" s="2">
        <v>29</v>
      </c>
      <c r="H110" s="2">
        <v>12</v>
      </c>
      <c r="L110" s="1" t="s">
        <v>105</v>
      </c>
      <c r="Q110" s="3">
        <f>SUM(Q105:Q109)</f>
        <v>1327</v>
      </c>
      <c r="R110" s="3">
        <f>SUM(R105:R109)</f>
        <v>1448</v>
      </c>
    </row>
    <row r="111" spans="2:20" ht="14.7" thickTop="1" x14ac:dyDescent="0.5">
      <c r="B111" t="s">
        <v>98</v>
      </c>
      <c r="G111" s="2">
        <v>57</v>
      </c>
      <c r="H111" s="2">
        <v>185</v>
      </c>
    </row>
    <row r="112" spans="2:20" ht="14.7" thickBot="1" x14ac:dyDescent="0.55000000000000004">
      <c r="B112" s="1" t="s">
        <v>99</v>
      </c>
      <c r="G112" s="3">
        <f>SUM(G105:G111)</f>
        <v>2968</v>
      </c>
      <c r="H112" s="3">
        <f>SUM(H105:H111)</f>
        <v>2964</v>
      </c>
      <c r="L112" s="1" t="s">
        <v>110</v>
      </c>
      <c r="R112" s="28"/>
    </row>
    <row r="113" spans="2:18" ht="14.7" thickTop="1" x14ac:dyDescent="0.5">
      <c r="G113" s="2"/>
      <c r="H113" s="2"/>
      <c r="L113" t="s">
        <v>97</v>
      </c>
      <c r="Q113" s="2">
        <v>29</v>
      </c>
      <c r="R113" s="2">
        <v>12</v>
      </c>
    </row>
    <row r="114" spans="2:18" x14ac:dyDescent="0.5">
      <c r="B114" s="1" t="s">
        <v>100</v>
      </c>
      <c r="G114" s="2"/>
      <c r="H114" s="2"/>
      <c r="L114" t="s">
        <v>94</v>
      </c>
      <c r="Q114" s="2">
        <v>2395</v>
      </c>
      <c r="R114" s="2">
        <v>2280</v>
      </c>
    </row>
    <row r="115" spans="2:18" x14ac:dyDescent="0.5">
      <c r="B115" t="s">
        <v>101</v>
      </c>
      <c r="G115" s="2">
        <v>241</v>
      </c>
      <c r="H115" s="2">
        <v>194</v>
      </c>
      <c r="L115" t="s">
        <v>92</v>
      </c>
      <c r="Q115" s="2">
        <v>365</v>
      </c>
      <c r="R115" s="2">
        <v>365</v>
      </c>
    </row>
    <row r="116" spans="2:18" x14ac:dyDescent="0.5">
      <c r="B116" t="s">
        <v>102</v>
      </c>
      <c r="G116" s="2">
        <v>73</v>
      </c>
      <c r="H116" s="2">
        <v>17</v>
      </c>
      <c r="L116" t="s">
        <v>93</v>
      </c>
      <c r="Q116" s="2">
        <v>91</v>
      </c>
      <c r="R116" s="2">
        <v>102</v>
      </c>
    </row>
    <row r="117" spans="2:18" x14ac:dyDescent="0.5">
      <c r="B117" t="s">
        <v>103</v>
      </c>
      <c r="G117" s="2">
        <v>130</v>
      </c>
      <c r="H117" s="2">
        <v>0</v>
      </c>
      <c r="L117" t="s">
        <v>95</v>
      </c>
      <c r="Q117" s="2">
        <v>21</v>
      </c>
      <c r="R117" s="2">
        <v>13</v>
      </c>
    </row>
    <row r="118" spans="2:18" x14ac:dyDescent="0.5">
      <c r="B118" t="s">
        <v>104</v>
      </c>
      <c r="G118" s="2">
        <v>238</v>
      </c>
      <c r="H118" s="2">
        <v>224</v>
      </c>
      <c r="L118" t="s">
        <v>96</v>
      </c>
      <c r="Q118" s="2">
        <v>10</v>
      </c>
      <c r="R118" s="2">
        <v>7</v>
      </c>
    </row>
    <row r="119" spans="2:18" x14ac:dyDescent="0.5">
      <c r="B119" s="7" t="s">
        <v>107</v>
      </c>
      <c r="C119" s="7"/>
      <c r="D119" s="7"/>
      <c r="E119" s="7"/>
      <c r="F119" s="7"/>
      <c r="G119" s="8">
        <v>645</v>
      </c>
      <c r="H119" s="8">
        <v>1013</v>
      </c>
      <c r="L119" t="s">
        <v>98</v>
      </c>
      <c r="Q119" s="2">
        <v>57</v>
      </c>
      <c r="R119" s="2">
        <v>185</v>
      </c>
    </row>
    <row r="120" spans="2:18" ht="14.7" thickBot="1" x14ac:dyDescent="0.55000000000000004">
      <c r="B120" s="1" t="s">
        <v>105</v>
      </c>
      <c r="G120" s="3">
        <f>SUM(G115:G119)</f>
        <v>1327</v>
      </c>
      <c r="H120" s="3">
        <f>SUM(H115:H119)</f>
        <v>1448</v>
      </c>
      <c r="L120" s="1" t="s">
        <v>99</v>
      </c>
      <c r="Q120" s="3">
        <f>SUM(Q113:Q119)</f>
        <v>2968</v>
      </c>
      <c r="R120" s="3">
        <f>SUM(R113:R119)</f>
        <v>2964</v>
      </c>
    </row>
    <row r="121" spans="2:18" ht="14.7" thickTop="1" x14ac:dyDescent="0.5">
      <c r="G121" s="2"/>
      <c r="H121" s="2"/>
      <c r="Q121" s="2"/>
      <c r="R121" s="2"/>
    </row>
    <row r="122" spans="2:18" ht="14.7" thickBot="1" x14ac:dyDescent="0.55000000000000004">
      <c r="B122" s="1" t="s">
        <v>106</v>
      </c>
      <c r="G122" s="3">
        <f>+G120+G112</f>
        <v>4295</v>
      </c>
      <c r="H122" s="3">
        <f>+H120+H112</f>
        <v>4412</v>
      </c>
      <c r="L122" s="1" t="s">
        <v>106</v>
      </c>
      <c r="Q122" s="3">
        <f>+Q110+Q120</f>
        <v>4295</v>
      </c>
      <c r="R122" s="3">
        <f>+R110+R120</f>
        <v>4412</v>
      </c>
    </row>
    <row r="123" spans="2:18" ht="14.7" thickTop="1" x14ac:dyDescent="0.5">
      <c r="G123" s="2"/>
      <c r="H123" s="2"/>
    </row>
  </sheetData>
  <sortState xmlns:xlrd2="http://schemas.microsoft.com/office/spreadsheetml/2017/richdata2" ref="L113:R119">
    <sortCondition ref="L11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2018-04-29T13:53:21Z</dcterms:created>
  <dcterms:modified xsi:type="dcterms:W3CDTF">2019-03-12T19:02:35Z</dcterms:modified>
</cp:coreProperties>
</file>