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ris Droussiotis\Dropbox\File requests\INVESTMENTS FINANCE CREDIT\Chapters\ACTIVE LEARNING\PART I - PORTFOLIO ANALYSIS\PROBLEMS\Spreadsheets and Templates\Excel Answers for Instructors\"/>
    </mc:Choice>
  </mc:AlternateContent>
  <xr:revisionPtr revIDLastSave="0" documentId="13_ncr:1_{54FCDEAA-57CB-4DAE-842F-A6B39FEB5796}" xr6:coauthVersionLast="47" xr6:coauthVersionMax="47" xr10:uidLastSave="{00000000-0000-0000-0000-000000000000}"/>
  <bookViews>
    <workbookView xWindow="-25320" yWindow="375" windowWidth="25440" windowHeight="15390" activeTab="2" xr2:uid="{F472FE9C-00B5-4D00-94CB-9C5B07D81198}"/>
  </bookViews>
  <sheets>
    <sheet name="Question 4-7" sheetId="4" r:id="rId1"/>
    <sheet name="Question 4-8" sheetId="2" r:id="rId2"/>
    <sheet name="Question 4-9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" i="1" l="1"/>
  <c r="E14" i="1"/>
  <c r="C14" i="1"/>
  <c r="D12" i="1"/>
  <c r="E12" i="1"/>
  <c r="C12" i="1"/>
  <c r="D11" i="1"/>
  <c r="D13" i="1" s="1"/>
  <c r="D9" i="1"/>
  <c r="D15" i="1" s="1"/>
  <c r="E9" i="1"/>
  <c r="E15" i="1" s="1"/>
  <c r="D10" i="1"/>
  <c r="E10" i="1"/>
  <c r="E11" i="1" s="1"/>
  <c r="E13" i="1" s="1"/>
  <c r="C10" i="1"/>
  <c r="C9" i="1"/>
  <c r="C15" i="1" s="1"/>
  <c r="F5" i="2"/>
  <c r="F6" i="2"/>
  <c r="F7" i="2" s="1"/>
  <c r="F4" i="2"/>
  <c r="E6" i="4"/>
  <c r="E7" i="4"/>
  <c r="E8" i="4"/>
  <c r="E5" i="4"/>
  <c r="C11" i="1" l="1"/>
  <c r="C13" i="1" s="1"/>
  <c r="G5" i="2"/>
  <c r="H5" i="2" s="1"/>
  <c r="G4" i="2"/>
  <c r="H4" i="2" s="1"/>
  <c r="G6" i="2"/>
  <c r="H6" i="2" s="1"/>
  <c r="H7" i="2" l="1"/>
  <c r="H8" i="2" s="1"/>
</calcChain>
</file>

<file path=xl/sharedStrings.xml><?xml version="1.0" encoding="utf-8"?>
<sst xmlns="http://schemas.openxmlformats.org/spreadsheetml/2006/main" count="39" uniqueCount="38">
  <si>
    <t>x</t>
  </si>
  <si>
    <t>Beta</t>
  </si>
  <si>
    <t>Portfolio</t>
  </si>
  <si>
    <t>Expected Portfolio Return %</t>
  </si>
  <si>
    <t>Sharpe Ratio</t>
  </si>
  <si>
    <t>A</t>
  </si>
  <si>
    <t>B</t>
  </si>
  <si>
    <t>C</t>
  </si>
  <si>
    <t>D</t>
  </si>
  <si>
    <t>Portfolio
Standard Deviation</t>
  </si>
  <si>
    <t>Risk Free Rate =</t>
  </si>
  <si>
    <t>State of the Economy</t>
  </si>
  <si>
    <t>Scenario #</t>
  </si>
  <si>
    <t>Probability, p(s)</t>
  </si>
  <si>
    <t>HPR</t>
  </si>
  <si>
    <t>Boom</t>
  </si>
  <si>
    <t>Normal Growth</t>
  </si>
  <si>
    <t>Recession</t>
  </si>
  <si>
    <t>Average=</t>
  </si>
  <si>
    <t>WAHPR%</t>
  </si>
  <si>
    <t>[x-Avg(x)]^2</t>
  </si>
  <si>
    <t>p.[x-Avg(x)]^2</t>
  </si>
  <si>
    <t>Variance=</t>
  </si>
  <si>
    <t>St Dev =</t>
  </si>
  <si>
    <t>Description</t>
  </si>
  <si>
    <t>Average Return</t>
  </si>
  <si>
    <t>Risk-Free Return</t>
  </si>
  <si>
    <t>Standard Deviation</t>
  </si>
  <si>
    <t>Output</t>
  </si>
  <si>
    <t>Risk Premium Return</t>
  </si>
  <si>
    <t>Market Premium</t>
  </si>
  <si>
    <t>Capital Asset Pricing Model</t>
  </si>
  <si>
    <t>Jensen’s Alpha</t>
  </si>
  <si>
    <t>Treynor Measure</t>
  </si>
  <si>
    <t>M-Square</t>
  </si>
  <si>
    <t>Stock
Portfolio Z</t>
  </si>
  <si>
    <t>Stock
Portfolio X</t>
  </si>
  <si>
    <t>Stock
Benchmarket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</si>
</sst>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%"/>
    <numFmt numFmtId="165" formatCode="0.0000%"/>
    <numFmt numFmtId="166" formatCode="0.0000"/>
    <numFmt numFmtId="167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.5"/>
      <color theme="1"/>
      <name val="Times New Roman"/>
      <family val="1"/>
    </font>
    <font>
      <b/>
      <sz val="10.5"/>
      <color theme="1"/>
      <name val="Times New Roman"/>
      <family val="1"/>
    </font>
    <font>
      <b/>
      <sz val="10.5"/>
      <color rgb="FF000000"/>
      <name val="Times New Roman"/>
      <family val="1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6" fillId="0" borderId="0" xfId="0" applyFont="1"/>
    <xf numFmtId="0" fontId="3" fillId="0" borderId="3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164" fontId="0" fillId="0" borderId="0" xfId="1" applyNumberFormat="1" applyFont="1"/>
    <xf numFmtId="166" fontId="3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10" fontId="3" fillId="0" borderId="3" xfId="0" applyNumberFormat="1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justify" vertical="center"/>
    </xf>
    <xf numFmtId="10" fontId="3" fillId="0" borderId="2" xfId="0" applyNumberFormat="1" applyFont="1" applyBorder="1" applyAlignment="1">
      <alignment horizontal="center" vertical="center" wrapText="1"/>
    </xf>
    <xf numFmtId="0" fontId="2" fillId="0" borderId="4" xfId="0" applyFont="1" applyBorder="1"/>
    <xf numFmtId="10" fontId="2" fillId="0" borderId="4" xfId="0" applyNumberFormat="1" applyFont="1" applyBorder="1" applyAlignment="1">
      <alignment horizontal="center"/>
    </xf>
    <xf numFmtId="0" fontId="0" fillId="0" borderId="0" xfId="0" quotePrefix="1"/>
    <xf numFmtId="165" fontId="3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right"/>
    </xf>
    <xf numFmtId="164" fontId="0" fillId="0" borderId="4" xfId="1" applyNumberFormat="1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164" fontId="2" fillId="0" borderId="4" xfId="1" applyNumberFormat="1" applyFont="1" applyBorder="1" applyAlignment="1">
      <alignment horizontal="center"/>
    </xf>
    <xf numFmtId="165" fontId="3" fillId="0" borderId="2" xfId="0" applyNumberFormat="1" applyFont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10" fontId="3" fillId="0" borderId="4" xfId="0" applyNumberFormat="1" applyFont="1" applyBorder="1" applyAlignment="1">
      <alignment horizontal="center" vertical="center"/>
    </xf>
    <xf numFmtId="10" fontId="3" fillId="0" borderId="4" xfId="1" applyNumberFormat="1" applyFont="1" applyBorder="1" applyAlignment="1">
      <alignment horizontal="center" vertical="center"/>
    </xf>
    <xf numFmtId="167" fontId="3" fillId="0" borderId="4" xfId="1" applyNumberFormat="1" applyFont="1" applyBorder="1" applyAlignment="1">
      <alignment horizontal="center" vertical="center"/>
    </xf>
    <xf numFmtId="167" fontId="3" fillId="0" borderId="4" xfId="0" applyNumberFormat="1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2AD33-138A-4AD5-BCDB-188949A4D7A7}">
  <dimension ref="B2:E8"/>
  <sheetViews>
    <sheetView workbookViewId="0">
      <selection activeCell="E14" sqref="E14"/>
    </sheetView>
  </sheetViews>
  <sheetFormatPr defaultRowHeight="14.5" x14ac:dyDescent="0.35"/>
  <cols>
    <col min="3" max="3" width="12.26953125" customWidth="1"/>
    <col min="4" max="4" width="14.26953125" customWidth="1"/>
    <col min="5" max="9" width="12.26953125" customWidth="1"/>
    <col min="13" max="13" width="10.54296875" customWidth="1"/>
  </cols>
  <sheetData>
    <row r="2" spans="2:5" x14ac:dyDescent="0.35">
      <c r="C2" s="4" t="s">
        <v>10</v>
      </c>
      <c r="D2" s="10">
        <v>1.4999999999999999E-2</v>
      </c>
    </row>
    <row r="3" spans="2:5" ht="15" thickBot="1" x14ac:dyDescent="0.4"/>
    <row r="4" spans="2:5" ht="49.5" customHeight="1" x14ac:dyDescent="0.35">
      <c r="B4" s="7" t="s">
        <v>2</v>
      </c>
      <c r="C4" s="8" t="s">
        <v>3</v>
      </c>
      <c r="D4" s="9" t="s">
        <v>9</v>
      </c>
      <c r="E4" s="8" t="s">
        <v>4</v>
      </c>
    </row>
    <row r="5" spans="2:5" ht="15" thickBot="1" x14ac:dyDescent="0.4">
      <c r="B5" s="1" t="s">
        <v>5</v>
      </c>
      <c r="C5" s="6">
        <v>9</v>
      </c>
      <c r="D5" s="6">
        <v>6</v>
      </c>
      <c r="E5" s="11">
        <f>+(C5-$D$2)/D5</f>
        <v>1.4974999999999998</v>
      </c>
    </row>
    <row r="6" spans="2:5" ht="15" thickBot="1" x14ac:dyDescent="0.4">
      <c r="B6" s="1" t="s">
        <v>6</v>
      </c>
      <c r="C6" s="6">
        <v>12</v>
      </c>
      <c r="D6" s="6">
        <v>15</v>
      </c>
      <c r="E6" s="11">
        <f t="shared" ref="E6:E8" si="0">+(C6-$D$2)/D6</f>
        <v>0.79899999999999993</v>
      </c>
    </row>
    <row r="7" spans="2:5" ht="15" thickBot="1" x14ac:dyDescent="0.4">
      <c r="B7" s="1" t="s">
        <v>7</v>
      </c>
      <c r="C7" s="6">
        <v>25</v>
      </c>
      <c r="D7" s="6">
        <v>20</v>
      </c>
      <c r="E7" s="11">
        <f t="shared" si="0"/>
        <v>1.24925</v>
      </c>
    </row>
    <row r="8" spans="2:5" ht="15" thickBot="1" x14ac:dyDescent="0.4">
      <c r="B8" s="1" t="s">
        <v>8</v>
      </c>
      <c r="C8" s="6">
        <v>33</v>
      </c>
      <c r="D8" s="6">
        <v>45</v>
      </c>
      <c r="E8" s="11">
        <f t="shared" si="0"/>
        <v>0.73299999999999998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9070F-1A9B-46D8-B22D-40057464E175}">
  <dimension ref="B1:H10"/>
  <sheetViews>
    <sheetView workbookViewId="0">
      <selection activeCell="F31" sqref="F31"/>
    </sheetView>
  </sheetViews>
  <sheetFormatPr defaultRowHeight="14.5" x14ac:dyDescent="0.35"/>
  <cols>
    <col min="2" max="2" width="16.6328125" customWidth="1"/>
    <col min="3" max="3" width="9.90625" customWidth="1"/>
    <col min="4" max="4" width="11" customWidth="1"/>
    <col min="5" max="5" width="9.453125" customWidth="1"/>
    <col min="7" max="7" width="12.08984375" customWidth="1"/>
    <col min="8" max="8" width="11.26953125" customWidth="1"/>
    <col min="10" max="10" width="9.54296875" bestFit="1" customWidth="1"/>
  </cols>
  <sheetData>
    <row r="1" spans="2:8" x14ac:dyDescent="0.35">
      <c r="B1" s="5"/>
    </row>
    <row r="2" spans="2:8" ht="15" thickBot="1" x14ac:dyDescent="0.4">
      <c r="E2" s="3" t="s">
        <v>0</v>
      </c>
      <c r="G2" s="20"/>
    </row>
    <row r="3" spans="2:8" ht="27.5" thickBot="1" x14ac:dyDescent="0.4">
      <c r="B3" s="15" t="s">
        <v>11</v>
      </c>
      <c r="C3" s="14" t="s">
        <v>12</v>
      </c>
      <c r="D3" s="14" t="s">
        <v>13</v>
      </c>
      <c r="E3" s="14" t="s">
        <v>14</v>
      </c>
      <c r="F3" s="14" t="s">
        <v>19</v>
      </c>
      <c r="G3" s="14" t="s">
        <v>20</v>
      </c>
      <c r="H3" s="14" t="s">
        <v>21</v>
      </c>
    </row>
    <row r="4" spans="2:8" ht="15" thickBot="1" x14ac:dyDescent="0.4">
      <c r="B4" s="12" t="s">
        <v>15</v>
      </c>
      <c r="C4" s="6">
        <v>1</v>
      </c>
      <c r="D4" s="6">
        <v>0.3</v>
      </c>
      <c r="E4" s="13">
        <v>0.16</v>
      </c>
      <c r="F4" s="13">
        <f>+E4*D4</f>
        <v>4.8000000000000001E-2</v>
      </c>
      <c r="G4" s="21">
        <f>(+E4-$F$7)^2</f>
        <v>1.2432250000000001E-2</v>
      </c>
      <c r="H4" s="21">
        <f>+G4*D4</f>
        <v>3.729675E-3</v>
      </c>
    </row>
    <row r="5" spans="2:8" ht="14" customHeight="1" thickBot="1" x14ac:dyDescent="0.4">
      <c r="B5" s="12" t="s">
        <v>16</v>
      </c>
      <c r="C5" s="6">
        <v>2</v>
      </c>
      <c r="D5" s="6">
        <v>0.5</v>
      </c>
      <c r="E5" s="13">
        <v>4.4999999999999998E-2</v>
      </c>
      <c r="F5" s="13">
        <f t="shared" ref="F5:F6" si="0">+E5*D5</f>
        <v>2.2499999999999999E-2</v>
      </c>
      <c r="G5" s="21">
        <f t="shared" ref="G5:G6" si="1">(+E5-$F$7)^2</f>
        <v>1.2250000000000022E-5</v>
      </c>
      <c r="H5" s="21">
        <f t="shared" ref="H5:H6" si="2">+G5*D5</f>
        <v>6.1250000000000108E-6</v>
      </c>
    </row>
    <row r="6" spans="2:8" ht="15" thickBot="1" x14ac:dyDescent="0.4">
      <c r="B6" s="12" t="s">
        <v>17</v>
      </c>
      <c r="C6" s="6">
        <v>3</v>
      </c>
      <c r="D6" s="6">
        <v>0.2</v>
      </c>
      <c r="E6" s="17">
        <v>-0.11</v>
      </c>
      <c r="F6" s="17">
        <f t="shared" si="0"/>
        <v>-2.2000000000000002E-2</v>
      </c>
      <c r="G6" s="26">
        <f t="shared" si="1"/>
        <v>2.5122250000000002E-2</v>
      </c>
      <c r="H6" s="26">
        <f t="shared" si="2"/>
        <v>5.0244500000000006E-3</v>
      </c>
    </row>
    <row r="7" spans="2:8" x14ac:dyDescent="0.35">
      <c r="E7" s="18" t="s">
        <v>18</v>
      </c>
      <c r="F7" s="19">
        <f>SUM(F4:F6)</f>
        <v>4.8500000000000001E-2</v>
      </c>
      <c r="G7" s="22" t="s">
        <v>22</v>
      </c>
      <c r="H7" s="27">
        <f>SUM(H4:H6)</f>
        <v>8.7602500000000007E-3</v>
      </c>
    </row>
    <row r="8" spans="2:8" x14ac:dyDescent="0.35">
      <c r="B8" s="16"/>
      <c r="G8" s="24" t="s">
        <v>23</v>
      </c>
      <c r="H8" s="25">
        <f>SQRT(H7)</f>
        <v>9.3596207188112068E-2</v>
      </c>
    </row>
    <row r="9" spans="2:8" x14ac:dyDescent="0.35">
      <c r="B9" s="16"/>
      <c r="C9" s="16"/>
    </row>
    <row r="10" spans="2:8" x14ac:dyDescent="0.35">
      <c r="B10" s="1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082DC-0A34-4AA7-8CB1-11231BF75482}">
  <dimension ref="B3:E15"/>
  <sheetViews>
    <sheetView tabSelected="1" workbookViewId="0">
      <selection activeCell="H15" sqref="H15"/>
    </sheetView>
  </sheetViews>
  <sheetFormatPr defaultRowHeight="14.5" x14ac:dyDescent="0.35"/>
  <cols>
    <col min="2" max="2" width="23.90625" customWidth="1"/>
    <col min="3" max="4" width="10.36328125" customWidth="1"/>
    <col min="5" max="5" width="11.36328125" customWidth="1"/>
  </cols>
  <sheetData>
    <row r="3" spans="2:5" ht="37.75" customHeight="1" x14ac:dyDescent="0.35">
      <c r="B3" s="33" t="s">
        <v>24</v>
      </c>
      <c r="C3" s="2" t="s">
        <v>35</v>
      </c>
      <c r="D3" s="2" t="s">
        <v>36</v>
      </c>
      <c r="E3" s="2" t="s">
        <v>37</v>
      </c>
    </row>
    <row r="4" spans="2:5" ht="23" customHeight="1" x14ac:dyDescent="0.35">
      <c r="B4" s="28" t="s">
        <v>25</v>
      </c>
      <c r="C4" s="29">
        <v>0.15</v>
      </c>
      <c r="D4" s="29">
        <v>0.18</v>
      </c>
      <c r="E4" s="29">
        <v>0.09</v>
      </c>
    </row>
    <row r="5" spans="2:5" ht="23" customHeight="1" x14ac:dyDescent="0.35">
      <c r="B5" s="28" t="s">
        <v>26</v>
      </c>
      <c r="C5" s="29">
        <v>1.4999999999999999E-2</v>
      </c>
      <c r="D5" s="29">
        <v>1.4999999999999999E-2</v>
      </c>
      <c r="E5" s="29">
        <v>1.4999999999999999E-2</v>
      </c>
    </row>
    <row r="6" spans="2:5" ht="23" customHeight="1" x14ac:dyDescent="0.35">
      <c r="B6" s="28" t="s">
        <v>27</v>
      </c>
      <c r="C6" s="29">
        <v>0.22</v>
      </c>
      <c r="D6" s="29">
        <v>0.33</v>
      </c>
      <c r="E6" s="29">
        <v>0.16</v>
      </c>
    </row>
    <row r="7" spans="2:5" ht="23" customHeight="1" x14ac:dyDescent="0.35">
      <c r="B7" s="28" t="s">
        <v>1</v>
      </c>
      <c r="C7" s="32">
        <v>1.25</v>
      </c>
      <c r="D7" s="32">
        <v>1.4</v>
      </c>
      <c r="E7" s="32">
        <v>1</v>
      </c>
    </row>
    <row r="8" spans="2:5" ht="23" customHeight="1" x14ac:dyDescent="0.35">
      <c r="B8" s="34" t="s">
        <v>28</v>
      </c>
      <c r="C8" s="34"/>
      <c r="D8" s="34"/>
      <c r="E8" s="34"/>
    </row>
    <row r="9" spans="2:5" ht="23" customHeight="1" x14ac:dyDescent="0.35">
      <c r="B9" s="28" t="s">
        <v>29</v>
      </c>
      <c r="C9" s="29">
        <f>+C4-C5</f>
        <v>0.13500000000000001</v>
      </c>
      <c r="D9" s="29">
        <f t="shared" ref="D9:E9" si="0">+D4-D5</f>
        <v>0.16499999999999998</v>
      </c>
      <c r="E9" s="29">
        <f t="shared" si="0"/>
        <v>7.4999999999999997E-2</v>
      </c>
    </row>
    <row r="10" spans="2:5" ht="23" customHeight="1" x14ac:dyDescent="0.35">
      <c r="B10" s="28" t="s">
        <v>30</v>
      </c>
      <c r="C10" s="29">
        <f>+$E$4-$E$5</f>
        <v>7.4999999999999997E-2</v>
      </c>
      <c r="D10" s="29">
        <f t="shared" ref="D10:E10" si="1">+$E$4-$E$5</f>
        <v>7.4999999999999997E-2</v>
      </c>
      <c r="E10" s="29">
        <f t="shared" si="1"/>
        <v>7.4999999999999997E-2</v>
      </c>
    </row>
    <row r="11" spans="2:5" ht="23" customHeight="1" x14ac:dyDescent="0.35">
      <c r="B11" s="28" t="s">
        <v>31</v>
      </c>
      <c r="C11" s="30">
        <f>+C5+(C10*C7)</f>
        <v>0.10875</v>
      </c>
      <c r="D11" s="30">
        <f>+D5+(D10*D7)</f>
        <v>0.12</v>
      </c>
      <c r="E11" s="30">
        <f>+E5+(E10*E7)</f>
        <v>0.09</v>
      </c>
    </row>
    <row r="12" spans="2:5" ht="23" customHeight="1" x14ac:dyDescent="0.35">
      <c r="B12" s="28" t="s">
        <v>4</v>
      </c>
      <c r="C12" s="31">
        <f>+C9/C6</f>
        <v>0.61363636363636365</v>
      </c>
      <c r="D12" s="31">
        <f t="shared" ref="D12:E12" si="2">+D9/D6</f>
        <v>0.49999999999999989</v>
      </c>
      <c r="E12" s="31">
        <f t="shared" si="2"/>
        <v>0.46875</v>
      </c>
    </row>
    <row r="13" spans="2:5" ht="23" customHeight="1" x14ac:dyDescent="0.35">
      <c r="B13" s="28" t="s">
        <v>32</v>
      </c>
      <c r="C13" s="30">
        <f>+C4-C11</f>
        <v>4.1249999999999995E-2</v>
      </c>
      <c r="D13" s="30">
        <f t="shared" ref="D13:E13" si="3">+D4-D11</f>
        <v>0.06</v>
      </c>
      <c r="E13" s="30">
        <f t="shared" si="3"/>
        <v>0</v>
      </c>
    </row>
    <row r="14" spans="2:5" ht="23" customHeight="1" x14ac:dyDescent="0.35">
      <c r="B14" s="28" t="s">
        <v>33</v>
      </c>
      <c r="C14" s="31">
        <f>+C9/C7</f>
        <v>0.10800000000000001</v>
      </c>
      <c r="D14" s="31">
        <f t="shared" ref="D14:E14" si="4">+D9/D7</f>
        <v>0.11785714285714285</v>
      </c>
      <c r="E14" s="31">
        <f t="shared" si="4"/>
        <v>7.4999999999999997E-2</v>
      </c>
    </row>
    <row r="15" spans="2:5" ht="23" customHeight="1" x14ac:dyDescent="0.35">
      <c r="B15" s="28" t="s">
        <v>34</v>
      </c>
      <c r="C15" s="23">
        <f>+(($E$6/C6)*C9)+C5</f>
        <v>0.11318181818181819</v>
      </c>
      <c r="D15" s="23">
        <f t="shared" ref="D15:E15" si="5">+(($E$6/D6)*D9)+D5</f>
        <v>9.4999999999999987E-2</v>
      </c>
      <c r="E15" s="23">
        <f t="shared" si="5"/>
        <v>0.09</v>
      </c>
    </row>
  </sheetData>
  <mergeCells count="1">
    <mergeCell ref="B8:E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Question 4-7</vt:lpstr>
      <vt:lpstr>Question 4-8</vt:lpstr>
      <vt:lpstr>Question 4-9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Droussiotis</dc:creator>
  <cp:lastModifiedBy>Chris Droussiotis</cp:lastModifiedBy>
  <dcterms:created xsi:type="dcterms:W3CDTF">2020-07-16T13:56:11Z</dcterms:created>
  <dcterms:modified xsi:type="dcterms:W3CDTF">2021-10-01T17:18:38Z</dcterms:modified>
</cp:coreProperties>
</file>