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6921b89f68d3868/Documents/Text Book project/Figures/"/>
    </mc:Choice>
  </mc:AlternateContent>
  <xr:revisionPtr revIDLastSave="136" documentId="6_{76022DBD-517B-442B-88D1-76227333AC2D}" xr6:coauthVersionLast="45" xr6:coauthVersionMax="45" xr10:uidLastSave="{C99CE1CC-AB6E-4B24-8A41-9248C923A0B5}"/>
  <bookViews>
    <workbookView xWindow="-93" yWindow="-93" windowWidth="19366" windowHeight="12186" activeTab="1" xr2:uid="{03928AB0-97B0-47F6-9272-894F0BA59EBC}"/>
  </bookViews>
  <sheets>
    <sheet name="Fig. 2.1" sheetId="1" r:id="rId1"/>
    <sheet name="Fig 2.2" sheetId="5" r:id="rId2"/>
    <sheet name="Fig 2.3" sheetId="2" r:id="rId3"/>
    <sheet name="Fig. 2.4" sheetId="7" r:id="rId4"/>
    <sheet name="Fig. 2.5" sheetId="8" r:id="rId5"/>
    <sheet name="Fig. 2.6" sheetId="9" r:id="rId6"/>
    <sheet name="Fig. 2.7" sheetId="13" r:id="rId7"/>
    <sheet name="Fig. 2.8" sheetId="14" r:id="rId8"/>
    <sheet name="Fig. 2.9" sheetId="19" r:id="rId9"/>
    <sheet name="Fig. 2.10" sheetId="17" r:id="rId10"/>
    <sheet name="Fig. 2.11" sheetId="18" r:id="rId11"/>
    <sheet name="Sheet14" sheetId="15" r:id="rId12"/>
    <sheet name="Sheet5" sheetId="6" r:id="rId13"/>
    <sheet name="Sheet9" sheetId="10" r:id="rId14"/>
    <sheet name="Sheet10" sheetId="11" r:id="rId15"/>
    <sheet name="Sheet2" sheetId="3" r:id="rId16"/>
    <sheet name="Sheet11" sheetId="12" r:id="rId17"/>
  </sheets>
  <definedNames>
    <definedName name="ExternalData_1" localSheetId="12" hidden="1">Sheet5!$A$1:$B$12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8" i="14" l="1"/>
  <c r="B23" i="14"/>
  <c r="B24" i="14" s="1"/>
  <c r="C23" i="14"/>
  <c r="E23" i="14" s="1"/>
  <c r="C22" i="14"/>
  <c r="F22" i="14" s="1"/>
  <c r="H9" i="8"/>
  <c r="K8" i="8"/>
  <c r="J8" i="8"/>
  <c r="H9" i="7"/>
  <c r="K8" i="7"/>
  <c r="J8" i="7"/>
  <c r="A33" i="7"/>
  <c r="E32" i="7"/>
  <c r="B32" i="7"/>
  <c r="D32" i="7" s="1"/>
  <c r="E31" i="7"/>
  <c r="D31" i="7"/>
  <c r="B31" i="7"/>
  <c r="A33" i="8"/>
  <c r="E32" i="8"/>
  <c r="B32" i="8"/>
  <c r="D32" i="8" s="1"/>
  <c r="E31" i="8"/>
  <c r="D31" i="8"/>
  <c r="B31" i="8"/>
  <c r="I9" i="9"/>
  <c r="H9" i="9"/>
  <c r="G9" i="9"/>
  <c r="D32" i="9"/>
  <c r="E32" i="9"/>
  <c r="D33" i="9"/>
  <c r="E33" i="9"/>
  <c r="D34" i="9"/>
  <c r="E34" i="9"/>
  <c r="D35" i="9"/>
  <c r="E35" i="9"/>
  <c r="D36" i="9"/>
  <c r="E36" i="9"/>
  <c r="D37" i="9"/>
  <c r="E37" i="9"/>
  <c r="D38" i="9"/>
  <c r="E38" i="9"/>
  <c r="D39" i="9"/>
  <c r="E39" i="9"/>
  <c r="D40" i="9"/>
  <c r="E40" i="9"/>
  <c r="D41" i="9"/>
  <c r="E41" i="9"/>
  <c r="D42" i="9"/>
  <c r="E42" i="9"/>
  <c r="D43" i="9"/>
  <c r="E43" i="9"/>
  <c r="D44" i="9"/>
  <c r="E44" i="9"/>
  <c r="D45" i="9"/>
  <c r="E45" i="9"/>
  <c r="D46" i="9"/>
  <c r="E46" i="9"/>
  <c r="D47" i="9"/>
  <c r="E47" i="9"/>
  <c r="D48" i="9"/>
  <c r="E48" i="9"/>
  <c r="D49" i="9"/>
  <c r="E49" i="9"/>
  <c r="D50" i="9"/>
  <c r="E50" i="9"/>
  <c r="D51" i="9"/>
  <c r="E51" i="9"/>
  <c r="D52" i="9"/>
  <c r="E52" i="9"/>
  <c r="D53" i="9"/>
  <c r="E53" i="9"/>
  <c r="D54" i="9"/>
  <c r="E54" i="9"/>
  <c r="D55" i="9"/>
  <c r="E55" i="9"/>
  <c r="D56" i="9"/>
  <c r="E56" i="9"/>
  <c r="D57" i="9"/>
  <c r="E57" i="9"/>
  <c r="D58" i="9"/>
  <c r="E58" i="9"/>
  <c r="D59" i="9"/>
  <c r="E59" i="9"/>
  <c r="D60" i="9"/>
  <c r="E60" i="9"/>
  <c r="D61" i="9"/>
  <c r="E61" i="9"/>
  <c r="D62" i="9"/>
  <c r="E62" i="9"/>
  <c r="D63" i="9"/>
  <c r="E63" i="9"/>
  <c r="D64" i="9"/>
  <c r="E64" i="9"/>
  <c r="D65" i="9"/>
  <c r="E65" i="9"/>
  <c r="D66" i="9"/>
  <c r="E66" i="9"/>
  <c r="D67" i="9"/>
  <c r="E67" i="9"/>
  <c r="D68" i="9"/>
  <c r="E68" i="9"/>
  <c r="D69" i="9"/>
  <c r="E69" i="9"/>
  <c r="D70" i="9"/>
  <c r="E70" i="9"/>
  <c r="D71" i="9"/>
  <c r="E71" i="9"/>
  <c r="D72" i="9"/>
  <c r="E72" i="9"/>
  <c r="D73" i="9"/>
  <c r="E73" i="9"/>
  <c r="D74" i="9"/>
  <c r="E74" i="9"/>
  <c r="D75" i="9"/>
  <c r="E75" i="9"/>
  <c r="D76" i="9"/>
  <c r="E76" i="9"/>
  <c r="D77" i="9"/>
  <c r="E77" i="9"/>
  <c r="D78" i="9"/>
  <c r="E78" i="9"/>
  <c r="D79" i="9"/>
  <c r="E79" i="9"/>
  <c r="D80" i="9"/>
  <c r="E80" i="9"/>
  <c r="D81" i="9"/>
  <c r="E81" i="9"/>
  <c r="D82" i="9"/>
  <c r="E82" i="9"/>
  <c r="D83" i="9"/>
  <c r="E83" i="9"/>
  <c r="D84" i="9"/>
  <c r="E84" i="9"/>
  <c r="D85" i="9"/>
  <c r="E85" i="9"/>
  <c r="D86" i="9"/>
  <c r="E86" i="9"/>
  <c r="D87" i="9"/>
  <c r="E87" i="9"/>
  <c r="D88" i="9"/>
  <c r="E88" i="9"/>
  <c r="D89" i="9"/>
  <c r="E89" i="9"/>
  <c r="D90" i="9"/>
  <c r="E90" i="9"/>
  <c r="D91" i="9"/>
  <c r="E91" i="9"/>
  <c r="D92" i="9"/>
  <c r="E92" i="9"/>
  <c r="D93" i="9"/>
  <c r="E93" i="9"/>
  <c r="D94" i="9"/>
  <c r="E94" i="9"/>
  <c r="D95" i="9"/>
  <c r="E95" i="9"/>
  <c r="D96" i="9"/>
  <c r="E96" i="9"/>
  <c r="D97" i="9"/>
  <c r="E97" i="9"/>
  <c r="D98" i="9"/>
  <c r="E98" i="9"/>
  <c r="D99" i="9"/>
  <c r="E99" i="9"/>
  <c r="D100" i="9"/>
  <c r="E100" i="9"/>
  <c r="D101" i="9"/>
  <c r="E101" i="9"/>
  <c r="D102" i="9"/>
  <c r="E102" i="9"/>
  <c r="D103" i="9"/>
  <c r="E103" i="9"/>
  <c r="D104" i="9"/>
  <c r="E104" i="9"/>
  <c r="D105" i="9"/>
  <c r="E105" i="9"/>
  <c r="D106" i="9"/>
  <c r="E106" i="9"/>
  <c r="D107" i="9"/>
  <c r="E107" i="9"/>
  <c r="D108" i="9"/>
  <c r="E108" i="9"/>
  <c r="D109" i="9"/>
  <c r="E109" i="9"/>
  <c r="D110" i="9"/>
  <c r="E110" i="9"/>
  <c r="D111" i="9"/>
  <c r="E111" i="9"/>
  <c r="D112" i="9"/>
  <c r="E112" i="9"/>
  <c r="D113" i="9"/>
  <c r="E113" i="9"/>
  <c r="D114" i="9"/>
  <c r="E114" i="9"/>
  <c r="D115" i="9"/>
  <c r="E115" i="9"/>
  <c r="D116" i="9"/>
  <c r="E116" i="9"/>
  <c r="D117" i="9"/>
  <c r="E117" i="9"/>
  <c r="D118" i="9"/>
  <c r="E118" i="9"/>
  <c r="D119" i="9"/>
  <c r="E119" i="9"/>
  <c r="D120" i="9"/>
  <c r="E120" i="9"/>
  <c r="D121" i="9"/>
  <c r="E121" i="9"/>
  <c r="D122" i="9"/>
  <c r="E122" i="9"/>
  <c r="D123" i="9"/>
  <c r="E123" i="9"/>
  <c r="D124" i="9"/>
  <c r="E124" i="9"/>
  <c r="D125" i="9"/>
  <c r="E125" i="9"/>
  <c r="D126" i="9"/>
  <c r="E126" i="9"/>
  <c r="D127" i="9"/>
  <c r="E127" i="9"/>
  <c r="D128" i="9"/>
  <c r="E128" i="9"/>
  <c r="D129" i="9"/>
  <c r="E129" i="9"/>
  <c r="D130" i="9"/>
  <c r="E130" i="9"/>
  <c r="D131" i="9"/>
  <c r="E131" i="9"/>
  <c r="D132" i="9"/>
  <c r="E132" i="9"/>
  <c r="D133" i="9"/>
  <c r="E133" i="9"/>
  <c r="D134" i="9"/>
  <c r="E134" i="9"/>
  <c r="D135" i="9"/>
  <c r="E135" i="9"/>
  <c r="D136" i="9"/>
  <c r="E136" i="9"/>
  <c r="D137" i="9"/>
  <c r="E137" i="9"/>
  <c r="D138" i="9"/>
  <c r="E138" i="9"/>
  <c r="D139" i="9"/>
  <c r="E139" i="9"/>
  <c r="D140" i="9"/>
  <c r="E140" i="9"/>
  <c r="D141" i="9"/>
  <c r="E141" i="9"/>
  <c r="D142" i="9"/>
  <c r="E142" i="9"/>
  <c r="D143" i="9"/>
  <c r="E143" i="9"/>
  <c r="D144" i="9"/>
  <c r="E144" i="9"/>
  <c r="D145" i="9"/>
  <c r="E145" i="9"/>
  <c r="D146" i="9"/>
  <c r="E146" i="9"/>
  <c r="D147" i="9"/>
  <c r="E147" i="9"/>
  <c r="D148" i="9"/>
  <c r="E148" i="9"/>
  <c r="D149" i="9"/>
  <c r="E149" i="9"/>
  <c r="D150" i="9"/>
  <c r="E150" i="9"/>
  <c r="D151" i="9"/>
  <c r="E151" i="9"/>
  <c r="D152" i="9"/>
  <c r="E152" i="9"/>
  <c r="D153" i="9"/>
  <c r="E153" i="9"/>
  <c r="D154" i="9"/>
  <c r="E154" i="9"/>
  <c r="D155" i="9"/>
  <c r="E155" i="9"/>
  <c r="D156" i="9"/>
  <c r="E156" i="9"/>
  <c r="D157" i="9"/>
  <c r="E157" i="9"/>
  <c r="D158" i="9"/>
  <c r="E158" i="9"/>
  <c r="D159" i="9"/>
  <c r="E159" i="9"/>
  <c r="D160" i="9"/>
  <c r="E160" i="9"/>
  <c r="D161" i="9"/>
  <c r="E161" i="9"/>
  <c r="D162" i="9"/>
  <c r="E162" i="9"/>
  <c r="D163" i="9"/>
  <c r="E163" i="9"/>
  <c r="D164" i="9"/>
  <c r="E164" i="9"/>
  <c r="D165" i="9"/>
  <c r="E165" i="9"/>
  <c r="D166" i="9"/>
  <c r="E166" i="9"/>
  <c r="D167" i="9"/>
  <c r="E167" i="9"/>
  <c r="D168" i="9"/>
  <c r="E168" i="9"/>
  <c r="D169" i="9"/>
  <c r="E169" i="9"/>
  <c r="D170" i="9"/>
  <c r="E170" i="9"/>
  <c r="D171" i="9"/>
  <c r="E171" i="9"/>
  <c r="D172" i="9"/>
  <c r="E172" i="9"/>
  <c r="D173" i="9"/>
  <c r="E173" i="9"/>
  <c r="D174" i="9"/>
  <c r="E174" i="9"/>
  <c r="D175" i="9"/>
  <c r="E175" i="9"/>
  <c r="D176" i="9"/>
  <c r="E176" i="9"/>
  <c r="D177" i="9"/>
  <c r="E177" i="9"/>
  <c r="D178" i="9"/>
  <c r="E178" i="9"/>
  <c r="D179" i="9"/>
  <c r="E179" i="9"/>
  <c r="D180" i="9"/>
  <c r="E180" i="9"/>
  <c r="D181" i="9"/>
  <c r="E181" i="9"/>
  <c r="D182" i="9"/>
  <c r="E182" i="9"/>
  <c r="D183" i="9"/>
  <c r="E183" i="9"/>
  <c r="D184" i="9"/>
  <c r="E184" i="9"/>
  <c r="D185" i="9"/>
  <c r="E185" i="9"/>
  <c r="D186" i="9"/>
  <c r="E186" i="9"/>
  <c r="D187" i="9"/>
  <c r="E187" i="9"/>
  <c r="D188" i="9"/>
  <c r="E188" i="9"/>
  <c r="D189" i="9"/>
  <c r="E189" i="9"/>
  <c r="D190" i="9"/>
  <c r="E190" i="9"/>
  <c r="D191" i="9"/>
  <c r="E191" i="9"/>
  <c r="D192" i="9"/>
  <c r="E192" i="9"/>
  <c r="D193" i="9"/>
  <c r="E193" i="9"/>
  <c r="D194" i="9"/>
  <c r="E194" i="9"/>
  <c r="D195" i="9"/>
  <c r="E195" i="9"/>
  <c r="D196" i="9"/>
  <c r="E196" i="9"/>
  <c r="D197" i="9"/>
  <c r="E197" i="9"/>
  <c r="D198" i="9"/>
  <c r="E198" i="9"/>
  <c r="D199" i="9"/>
  <c r="E199" i="9"/>
  <c r="D200" i="9"/>
  <c r="E200" i="9"/>
  <c r="D201" i="9"/>
  <c r="E201" i="9"/>
  <c r="D202" i="9"/>
  <c r="E202" i="9"/>
  <c r="D203" i="9"/>
  <c r="E203" i="9"/>
  <c r="D204" i="9"/>
  <c r="E204" i="9"/>
  <c r="D205" i="9"/>
  <c r="E205" i="9"/>
  <c r="D206" i="9"/>
  <c r="E206" i="9"/>
  <c r="D207" i="9"/>
  <c r="E207" i="9"/>
  <c r="D208" i="9"/>
  <c r="E208" i="9"/>
  <c r="D209" i="9"/>
  <c r="E209" i="9"/>
  <c r="D210" i="9"/>
  <c r="E210" i="9"/>
  <c r="D211" i="9"/>
  <c r="E211" i="9"/>
  <c r="D212" i="9"/>
  <c r="E212" i="9"/>
  <c r="D213" i="9"/>
  <c r="E213" i="9"/>
  <c r="D214" i="9"/>
  <c r="E214" i="9"/>
  <c r="D215" i="9"/>
  <c r="E215" i="9"/>
  <c r="D216" i="9"/>
  <c r="E216" i="9"/>
  <c r="D217" i="9"/>
  <c r="E217" i="9"/>
  <c r="D218" i="9"/>
  <c r="E218" i="9"/>
  <c r="D219" i="9"/>
  <c r="E219" i="9"/>
  <c r="D220" i="9"/>
  <c r="E220" i="9"/>
  <c r="D221" i="9"/>
  <c r="E221" i="9"/>
  <c r="D222" i="9"/>
  <c r="E222" i="9"/>
  <c r="D223" i="9"/>
  <c r="E223" i="9"/>
  <c r="D224" i="9"/>
  <c r="E224" i="9"/>
  <c r="D225" i="9"/>
  <c r="E225" i="9"/>
  <c r="D226" i="9"/>
  <c r="E226" i="9"/>
  <c r="D227" i="9"/>
  <c r="E227" i="9"/>
  <c r="D228" i="9"/>
  <c r="E228" i="9"/>
  <c r="D229" i="9"/>
  <c r="E229" i="9"/>
  <c r="D230" i="9"/>
  <c r="E230" i="9"/>
  <c r="D231" i="9"/>
  <c r="E231" i="9"/>
  <c r="D232" i="9"/>
  <c r="E232" i="9"/>
  <c r="D233" i="9"/>
  <c r="E233" i="9"/>
  <c r="D234" i="9"/>
  <c r="E234" i="9"/>
  <c r="D235" i="9"/>
  <c r="E235" i="9"/>
  <c r="D236" i="9"/>
  <c r="E236" i="9"/>
  <c r="D237" i="9"/>
  <c r="E237" i="9"/>
  <c r="D238" i="9"/>
  <c r="E238" i="9"/>
  <c r="D239" i="9"/>
  <c r="E239" i="9"/>
  <c r="D240" i="9"/>
  <c r="E240" i="9"/>
  <c r="D241" i="9"/>
  <c r="E241" i="9"/>
  <c r="D242" i="9"/>
  <c r="E242" i="9"/>
  <c r="D243" i="9"/>
  <c r="E243" i="9"/>
  <c r="D244" i="9"/>
  <c r="E244" i="9"/>
  <c r="D245" i="9"/>
  <c r="E245" i="9"/>
  <c r="D246" i="9"/>
  <c r="E246" i="9"/>
  <c r="D247" i="9"/>
  <c r="E247" i="9"/>
  <c r="D248" i="9"/>
  <c r="E248" i="9"/>
  <c r="D249" i="9"/>
  <c r="E249" i="9"/>
  <c r="D250" i="9"/>
  <c r="E250" i="9"/>
  <c r="D251" i="9"/>
  <c r="E251" i="9"/>
  <c r="D252" i="9"/>
  <c r="E252" i="9"/>
  <c r="D253" i="9"/>
  <c r="E253" i="9"/>
  <c r="D254" i="9"/>
  <c r="E254" i="9"/>
  <c r="D255" i="9"/>
  <c r="E255" i="9"/>
  <c r="D256" i="9"/>
  <c r="E256" i="9"/>
  <c r="D257" i="9"/>
  <c r="E257" i="9"/>
  <c r="D258" i="9"/>
  <c r="E258" i="9"/>
  <c r="D259" i="9"/>
  <c r="E259" i="9"/>
  <c r="D260" i="9"/>
  <c r="E260" i="9"/>
  <c r="D261" i="9"/>
  <c r="E261" i="9"/>
  <c r="D262" i="9"/>
  <c r="E262" i="9"/>
  <c r="D263" i="9"/>
  <c r="E263" i="9"/>
  <c r="D264" i="9"/>
  <c r="E264" i="9"/>
  <c r="D265" i="9"/>
  <c r="E265" i="9"/>
  <c r="D266" i="9"/>
  <c r="E266" i="9"/>
  <c r="D267" i="9"/>
  <c r="E267" i="9"/>
  <c r="D268" i="9"/>
  <c r="E268" i="9"/>
  <c r="D269" i="9"/>
  <c r="E269" i="9"/>
  <c r="D270" i="9"/>
  <c r="E270" i="9"/>
  <c r="D271" i="9"/>
  <c r="E271" i="9"/>
  <c r="D272" i="9"/>
  <c r="E272" i="9"/>
  <c r="D273" i="9"/>
  <c r="E273" i="9"/>
  <c r="D274" i="9"/>
  <c r="E274" i="9"/>
  <c r="D275" i="9"/>
  <c r="E275" i="9"/>
  <c r="D276" i="9"/>
  <c r="E276" i="9"/>
  <c r="D277" i="9"/>
  <c r="E277" i="9"/>
  <c r="D278" i="9"/>
  <c r="E278" i="9"/>
  <c r="D279" i="9"/>
  <c r="E279" i="9"/>
  <c r="D280" i="9"/>
  <c r="E280" i="9"/>
  <c r="D281" i="9"/>
  <c r="E281" i="9"/>
  <c r="D282" i="9"/>
  <c r="E282" i="9"/>
  <c r="D283" i="9"/>
  <c r="E283" i="9"/>
  <c r="D284" i="9"/>
  <c r="E284" i="9"/>
  <c r="D285" i="9"/>
  <c r="E285" i="9"/>
  <c r="D286" i="9"/>
  <c r="E286" i="9"/>
  <c r="D287" i="9"/>
  <c r="E287" i="9"/>
  <c r="D288" i="9"/>
  <c r="E288" i="9"/>
  <c r="D289" i="9"/>
  <c r="E289" i="9"/>
  <c r="D290" i="9"/>
  <c r="E290" i="9"/>
  <c r="D291" i="9"/>
  <c r="E291" i="9"/>
  <c r="D292" i="9"/>
  <c r="E292" i="9"/>
  <c r="D293" i="9"/>
  <c r="E293" i="9"/>
  <c r="D294" i="9"/>
  <c r="E294" i="9"/>
  <c r="D295" i="9"/>
  <c r="E295" i="9"/>
  <c r="D296" i="9"/>
  <c r="E296" i="9"/>
  <c r="D297" i="9"/>
  <c r="E297" i="9"/>
  <c r="D298" i="9"/>
  <c r="E298" i="9"/>
  <c r="D299" i="9"/>
  <c r="E299" i="9"/>
  <c r="D300" i="9"/>
  <c r="E300" i="9"/>
  <c r="D301" i="9"/>
  <c r="E301" i="9"/>
  <c r="D302" i="9"/>
  <c r="E302" i="9"/>
  <c r="D303" i="9"/>
  <c r="E303" i="9"/>
  <c r="D304" i="9"/>
  <c r="E304" i="9"/>
  <c r="D305" i="9"/>
  <c r="E305" i="9"/>
  <c r="D306" i="9"/>
  <c r="E306" i="9"/>
  <c r="D307" i="9"/>
  <c r="E307" i="9"/>
  <c r="D308" i="9"/>
  <c r="E308" i="9"/>
  <c r="D309" i="9"/>
  <c r="E309" i="9"/>
  <c r="D310" i="9"/>
  <c r="E310" i="9"/>
  <c r="D311" i="9"/>
  <c r="E311" i="9"/>
  <c r="D312" i="9"/>
  <c r="E312" i="9"/>
  <c r="D313" i="9"/>
  <c r="E313" i="9"/>
  <c r="D314" i="9"/>
  <c r="E314" i="9"/>
  <c r="D315" i="9"/>
  <c r="E315" i="9"/>
  <c r="D316" i="9"/>
  <c r="E316" i="9"/>
  <c r="D317" i="9"/>
  <c r="E317" i="9"/>
  <c r="D318" i="9"/>
  <c r="E318" i="9"/>
  <c r="D319" i="9"/>
  <c r="E319" i="9"/>
  <c r="D320" i="9"/>
  <c r="E320" i="9"/>
  <c r="D321" i="9"/>
  <c r="E321" i="9"/>
  <c r="D322" i="9"/>
  <c r="E322" i="9"/>
  <c r="D323" i="9"/>
  <c r="E323" i="9"/>
  <c r="D324" i="9"/>
  <c r="E324" i="9"/>
  <c r="D325" i="9"/>
  <c r="E325" i="9"/>
  <c r="D326" i="9"/>
  <c r="E326" i="9"/>
  <c r="D327" i="9"/>
  <c r="E327" i="9"/>
  <c r="D328" i="9"/>
  <c r="E328" i="9"/>
  <c r="D329" i="9"/>
  <c r="E329" i="9"/>
  <c r="D330" i="9"/>
  <c r="E330" i="9"/>
  <c r="D331" i="9"/>
  <c r="E331" i="9"/>
  <c r="D332" i="9"/>
  <c r="E332" i="9"/>
  <c r="D333" i="9"/>
  <c r="E333" i="9"/>
  <c r="D334" i="9"/>
  <c r="E334" i="9"/>
  <c r="D335" i="9"/>
  <c r="E335" i="9"/>
  <c r="D336" i="9"/>
  <c r="E336" i="9"/>
  <c r="D337" i="9"/>
  <c r="E337" i="9"/>
  <c r="D338" i="9"/>
  <c r="E338" i="9"/>
  <c r="D339" i="9"/>
  <c r="E339" i="9"/>
  <c r="D340" i="9"/>
  <c r="E340" i="9"/>
  <c r="D341" i="9"/>
  <c r="E341" i="9"/>
  <c r="D342" i="9"/>
  <c r="E342" i="9"/>
  <c r="D343" i="9"/>
  <c r="E343" i="9"/>
  <c r="D344" i="9"/>
  <c r="E344" i="9"/>
  <c r="D345" i="9"/>
  <c r="E345" i="9"/>
  <c r="D346" i="9"/>
  <c r="E346" i="9"/>
  <c r="D347" i="9"/>
  <c r="E347" i="9"/>
  <c r="D348" i="9"/>
  <c r="E348" i="9"/>
  <c r="D349" i="9"/>
  <c r="E349" i="9"/>
  <c r="E31" i="9"/>
  <c r="D31" i="9"/>
  <c r="J8" i="9"/>
  <c r="I8" i="9"/>
  <c r="A33" i="9"/>
  <c r="B33" i="9" s="1"/>
  <c r="B32" i="9"/>
  <c r="B31" i="9"/>
  <c r="I9" i="5"/>
  <c r="H9" i="5"/>
  <c r="K8" i="5"/>
  <c r="J8" i="5"/>
  <c r="A33" i="5"/>
  <c r="A34" i="5" s="1"/>
  <c r="B31" i="5"/>
  <c r="C18" i="14" l="1"/>
  <c r="F18" i="14" s="1"/>
  <c r="F23" i="14"/>
  <c r="B25" i="14"/>
  <c r="C24" i="14"/>
  <c r="E24" i="14"/>
  <c r="F24" i="14"/>
  <c r="E22" i="14"/>
  <c r="I9" i="8"/>
  <c r="K9" i="8" s="1"/>
  <c r="J9" i="8"/>
  <c r="I9" i="7"/>
  <c r="K9" i="7" s="1"/>
  <c r="B33" i="7"/>
  <c r="D33" i="7" s="1"/>
  <c r="A34" i="7"/>
  <c r="A34" i="8"/>
  <c r="B33" i="8"/>
  <c r="E33" i="8" s="1"/>
  <c r="J9" i="9"/>
  <c r="A34" i="9"/>
  <c r="B34" i="5"/>
  <c r="A35" i="5"/>
  <c r="B32" i="5"/>
  <c r="K69" i="17"/>
  <c r="K68" i="17"/>
  <c r="E18" i="14" l="1"/>
  <c r="B26" i="14"/>
  <c r="C25" i="14"/>
  <c r="E25" i="14"/>
  <c r="F25" i="14"/>
  <c r="J9" i="7"/>
  <c r="B34" i="7"/>
  <c r="D34" i="7" s="1"/>
  <c r="A35" i="7"/>
  <c r="E34" i="7"/>
  <c r="E33" i="7"/>
  <c r="B34" i="8"/>
  <c r="D34" i="8" s="1"/>
  <c r="A35" i="8"/>
  <c r="D33" i="8"/>
  <c r="B34" i="9"/>
  <c r="A35" i="9"/>
  <c r="B35" i="5"/>
  <c r="A36" i="5"/>
  <c r="B33" i="5"/>
  <c r="E21" i="19"/>
  <c r="D20" i="19"/>
  <c r="B21" i="13"/>
  <c r="C19" i="13"/>
  <c r="B19" i="13"/>
  <c r="E26" i="19"/>
  <c r="E25" i="19"/>
  <c r="E24" i="19"/>
  <c r="E18" i="19"/>
  <c r="E19" i="19"/>
  <c r="D19" i="19"/>
  <c r="C19" i="19"/>
  <c r="D18" i="19"/>
  <c r="C18" i="19"/>
  <c r="B27" i="14" l="1"/>
  <c r="C26" i="14"/>
  <c r="E26" i="14"/>
  <c r="F26" i="14"/>
  <c r="K25" i="13"/>
  <c r="B35" i="7"/>
  <c r="D35" i="7" s="1"/>
  <c r="A36" i="7"/>
  <c r="E35" i="7"/>
  <c r="B35" i="8"/>
  <c r="D35" i="8" s="1"/>
  <c r="A36" i="8"/>
  <c r="E35" i="8"/>
  <c r="E34" i="8"/>
  <c r="B35" i="9"/>
  <c r="A36" i="9"/>
  <c r="B36" i="5"/>
  <c r="A37" i="5"/>
  <c r="E30" i="19"/>
  <c r="E33" i="19"/>
  <c r="E32" i="19"/>
  <c r="E29" i="19"/>
  <c r="B28" i="14" l="1"/>
  <c r="C27" i="14"/>
  <c r="E27" i="14" s="1"/>
  <c r="F27" i="14"/>
  <c r="B36" i="7"/>
  <c r="D36" i="7" s="1"/>
  <c r="A37" i="7"/>
  <c r="E36" i="7"/>
  <c r="B36" i="8"/>
  <c r="D36" i="8" s="1"/>
  <c r="A37" i="8"/>
  <c r="B36" i="9"/>
  <c r="A37" i="9"/>
  <c r="B37" i="5"/>
  <c r="A38" i="5"/>
  <c r="M31" i="18"/>
  <c r="C31" i="18"/>
  <c r="D31" i="18"/>
  <c r="E31" i="18"/>
  <c r="F31" i="18"/>
  <c r="H31" i="18"/>
  <c r="I31" i="18"/>
  <c r="J31" i="18"/>
  <c r="K31" i="18"/>
  <c r="L31" i="18"/>
  <c r="B31" i="18"/>
  <c r="H12" i="18"/>
  <c r="I12" i="18"/>
  <c r="I17" i="18" s="1"/>
  <c r="J12" i="18"/>
  <c r="J17" i="18" s="1"/>
  <c r="K12" i="18"/>
  <c r="K16" i="18" s="1"/>
  <c r="L12" i="18"/>
  <c r="L13" i="18" s="1"/>
  <c r="M12" i="18"/>
  <c r="M17" i="18" s="1"/>
  <c r="G12" i="18"/>
  <c r="G17" i="18" s="1"/>
  <c r="D39" i="17"/>
  <c r="E39" i="17"/>
  <c r="F39" i="17"/>
  <c r="G39" i="17"/>
  <c r="H39" i="17"/>
  <c r="I39" i="17"/>
  <c r="J39" i="17"/>
  <c r="E56" i="17"/>
  <c r="F56" i="17"/>
  <c r="G56" i="17"/>
  <c r="H56" i="17"/>
  <c r="I56" i="17"/>
  <c r="J56" i="17"/>
  <c r="E57" i="17"/>
  <c r="F57" i="17"/>
  <c r="G57" i="17"/>
  <c r="H57" i="17"/>
  <c r="I57" i="17"/>
  <c r="J57" i="17"/>
  <c r="E58" i="17"/>
  <c r="F58" i="17"/>
  <c r="G58" i="17"/>
  <c r="H58" i="17"/>
  <c r="I58" i="17"/>
  <c r="J58" i="17"/>
  <c r="E59" i="17"/>
  <c r="F59" i="17"/>
  <c r="G59" i="17"/>
  <c r="H59" i="17"/>
  <c r="I59" i="17"/>
  <c r="J59" i="17"/>
  <c r="E60" i="17"/>
  <c r="F60" i="17"/>
  <c r="G60" i="17"/>
  <c r="H60" i="17"/>
  <c r="I60" i="17"/>
  <c r="J60" i="17"/>
  <c r="E61" i="17"/>
  <c r="F61" i="17"/>
  <c r="G61" i="17"/>
  <c r="H61" i="17"/>
  <c r="I61" i="17"/>
  <c r="J61" i="17"/>
  <c r="D57" i="17"/>
  <c r="D58" i="17"/>
  <c r="D59" i="17"/>
  <c r="D60" i="17"/>
  <c r="D61" i="17"/>
  <c r="D56" i="17"/>
  <c r="D26" i="17"/>
  <c r="E26" i="17"/>
  <c r="F26" i="17"/>
  <c r="G26" i="17"/>
  <c r="H26" i="17"/>
  <c r="I26" i="17"/>
  <c r="J26" i="17"/>
  <c r="D27" i="17"/>
  <c r="E27" i="17"/>
  <c r="F27" i="17"/>
  <c r="G27" i="17"/>
  <c r="H27" i="17"/>
  <c r="I27" i="17"/>
  <c r="J27" i="17"/>
  <c r="D28" i="17"/>
  <c r="E28" i="17"/>
  <c r="F28" i="17"/>
  <c r="G28" i="17"/>
  <c r="H28" i="17"/>
  <c r="I28" i="17"/>
  <c r="J28" i="17"/>
  <c r="D29" i="17"/>
  <c r="E29" i="17"/>
  <c r="F29" i="17"/>
  <c r="G29" i="17"/>
  <c r="H29" i="17"/>
  <c r="I29" i="17"/>
  <c r="J29" i="17"/>
  <c r="D30" i="17"/>
  <c r="E30" i="17"/>
  <c r="F30" i="17"/>
  <c r="G30" i="17"/>
  <c r="H30" i="17"/>
  <c r="I30" i="17"/>
  <c r="J30" i="17"/>
  <c r="D31" i="17"/>
  <c r="E31" i="17"/>
  <c r="F31" i="17"/>
  <c r="G31" i="17"/>
  <c r="H31" i="17"/>
  <c r="I31" i="17"/>
  <c r="J31" i="17"/>
  <c r="D32" i="17"/>
  <c r="E32" i="17"/>
  <c r="F32" i="17"/>
  <c r="G32" i="17"/>
  <c r="H32" i="17"/>
  <c r="I32" i="17"/>
  <c r="J32" i="17"/>
  <c r="D33" i="17"/>
  <c r="E33" i="17"/>
  <c r="F33" i="17"/>
  <c r="G33" i="17"/>
  <c r="H33" i="17"/>
  <c r="I33" i="17"/>
  <c r="J33" i="17"/>
  <c r="D34" i="17"/>
  <c r="E34" i="17"/>
  <c r="F34" i="17"/>
  <c r="G34" i="17"/>
  <c r="H34" i="17"/>
  <c r="I34" i="17"/>
  <c r="J34" i="17"/>
  <c r="D35" i="17"/>
  <c r="E35" i="17"/>
  <c r="F35" i="17"/>
  <c r="G35" i="17"/>
  <c r="H35" i="17"/>
  <c r="I35" i="17"/>
  <c r="J35" i="17"/>
  <c r="D36" i="17"/>
  <c r="E36" i="17"/>
  <c r="F36" i="17"/>
  <c r="G36" i="17"/>
  <c r="H36" i="17"/>
  <c r="I36" i="17"/>
  <c r="J36" i="17"/>
  <c r="D37" i="17"/>
  <c r="E37" i="17"/>
  <c r="F37" i="17"/>
  <c r="G37" i="17"/>
  <c r="H37" i="17"/>
  <c r="I37" i="17"/>
  <c r="J37" i="17"/>
  <c r="D38" i="17"/>
  <c r="E38" i="17"/>
  <c r="F38" i="17"/>
  <c r="G38" i="17"/>
  <c r="H38" i="17"/>
  <c r="E25" i="17"/>
  <c r="F25" i="17"/>
  <c r="G25" i="17"/>
  <c r="H25" i="17"/>
  <c r="I25" i="17"/>
  <c r="J25" i="17"/>
  <c r="D25" i="17"/>
  <c r="I20" i="17"/>
  <c r="J38" i="17" s="1"/>
  <c r="E94" i="12"/>
  <c r="E93" i="12"/>
  <c r="E92" i="12"/>
  <c r="E91" i="12"/>
  <c r="E90" i="12"/>
  <c r="E89" i="12"/>
  <c r="E88" i="12"/>
  <c r="E87" i="12"/>
  <c r="E86" i="12"/>
  <c r="E85" i="12"/>
  <c r="E84" i="12"/>
  <c r="E83" i="12"/>
  <c r="E82" i="12"/>
  <c r="E81" i="12"/>
  <c r="E80" i="12"/>
  <c r="K75" i="12"/>
  <c r="J75" i="12"/>
  <c r="I75" i="12"/>
  <c r="H75" i="12"/>
  <c r="G75" i="12"/>
  <c r="F75" i="12"/>
  <c r="E75" i="12"/>
  <c r="J74" i="12"/>
  <c r="I74" i="12"/>
  <c r="H74" i="12"/>
  <c r="G74" i="12"/>
  <c r="F74" i="12"/>
  <c r="E74" i="12"/>
  <c r="K73" i="12"/>
  <c r="J73" i="12"/>
  <c r="I73" i="12"/>
  <c r="H73" i="12"/>
  <c r="G73" i="12"/>
  <c r="F73" i="12"/>
  <c r="E73" i="12"/>
  <c r="K72" i="12"/>
  <c r="J72" i="12"/>
  <c r="I72" i="12"/>
  <c r="H72" i="12"/>
  <c r="G72" i="12"/>
  <c r="F72" i="12"/>
  <c r="E72" i="12"/>
  <c r="K71" i="12"/>
  <c r="J71" i="12"/>
  <c r="I71" i="12"/>
  <c r="H71" i="12"/>
  <c r="G71" i="12"/>
  <c r="F71" i="12"/>
  <c r="E71" i="12"/>
  <c r="K70" i="12"/>
  <c r="J70" i="12"/>
  <c r="I70" i="12"/>
  <c r="H70" i="12"/>
  <c r="G70" i="12"/>
  <c r="F70" i="12"/>
  <c r="E70" i="12"/>
  <c r="K69" i="12"/>
  <c r="J69" i="12"/>
  <c r="I69" i="12"/>
  <c r="H69" i="12"/>
  <c r="G69" i="12"/>
  <c r="F69" i="12"/>
  <c r="E69" i="12"/>
  <c r="K68" i="12"/>
  <c r="J68" i="12"/>
  <c r="I68" i="12"/>
  <c r="H68" i="12"/>
  <c r="G68" i="12"/>
  <c r="F68" i="12"/>
  <c r="E68" i="12"/>
  <c r="K67" i="12"/>
  <c r="J67" i="12"/>
  <c r="I67" i="12"/>
  <c r="H67" i="12"/>
  <c r="G67" i="12"/>
  <c r="F67" i="12"/>
  <c r="E67" i="12"/>
  <c r="K66" i="12"/>
  <c r="J66" i="12"/>
  <c r="I66" i="12"/>
  <c r="H66" i="12"/>
  <c r="G66" i="12"/>
  <c r="F66" i="12"/>
  <c r="E66" i="12"/>
  <c r="K65" i="12"/>
  <c r="J65" i="12"/>
  <c r="I65" i="12"/>
  <c r="H65" i="12"/>
  <c r="G65" i="12"/>
  <c r="F65" i="12"/>
  <c r="E65" i="12"/>
  <c r="K64" i="12"/>
  <c r="J64" i="12"/>
  <c r="I64" i="12"/>
  <c r="H64" i="12"/>
  <c r="G64" i="12"/>
  <c r="F64" i="12"/>
  <c r="E64" i="12"/>
  <c r="K63" i="12"/>
  <c r="J63" i="12"/>
  <c r="I63" i="12"/>
  <c r="H63" i="12"/>
  <c r="G63" i="12"/>
  <c r="F63" i="12"/>
  <c r="E63" i="12"/>
  <c r="K62" i="12"/>
  <c r="J62" i="12"/>
  <c r="I62" i="12"/>
  <c r="H62" i="12"/>
  <c r="G62" i="12"/>
  <c r="F62" i="12"/>
  <c r="E62" i="12"/>
  <c r="K61" i="12"/>
  <c r="J61" i="12"/>
  <c r="I61" i="12"/>
  <c r="H61" i="12"/>
  <c r="H76" i="12" s="1"/>
  <c r="G61" i="12"/>
  <c r="F61" i="12"/>
  <c r="F76" i="12" s="1"/>
  <c r="E61" i="12"/>
  <c r="B43" i="12"/>
  <c r="B61" i="12" s="1"/>
  <c r="B80" i="12" s="1"/>
  <c r="F39" i="12"/>
  <c r="F94" i="12" s="1"/>
  <c r="D39" i="12"/>
  <c r="D57" i="12" s="1"/>
  <c r="D75" i="12" s="1"/>
  <c r="D94" i="12" s="1"/>
  <c r="C39" i="12"/>
  <c r="C57" i="12" s="1"/>
  <c r="C75" i="12" s="1"/>
  <c r="C94" i="12" s="1"/>
  <c r="B39" i="12"/>
  <c r="B57" i="12" s="1"/>
  <c r="B75" i="12" s="1"/>
  <c r="B94" i="12" s="1"/>
  <c r="F38" i="12"/>
  <c r="F93" i="12" s="1"/>
  <c r="D38" i="12"/>
  <c r="D56" i="12" s="1"/>
  <c r="D74" i="12" s="1"/>
  <c r="D93" i="12" s="1"/>
  <c r="C38" i="12"/>
  <c r="C56" i="12" s="1"/>
  <c r="C74" i="12" s="1"/>
  <c r="C93" i="12" s="1"/>
  <c r="B38" i="12"/>
  <c r="B56" i="12" s="1"/>
  <c r="B74" i="12" s="1"/>
  <c r="B93" i="12" s="1"/>
  <c r="F37" i="12"/>
  <c r="F92" i="12" s="1"/>
  <c r="D37" i="12"/>
  <c r="D55" i="12" s="1"/>
  <c r="D73" i="12" s="1"/>
  <c r="D92" i="12" s="1"/>
  <c r="C37" i="12"/>
  <c r="C55" i="12" s="1"/>
  <c r="C73" i="12" s="1"/>
  <c r="C92" i="12" s="1"/>
  <c r="B37" i="12"/>
  <c r="B55" i="12" s="1"/>
  <c r="B73" i="12" s="1"/>
  <c r="B92" i="12" s="1"/>
  <c r="F36" i="12"/>
  <c r="D36" i="12"/>
  <c r="D54" i="12" s="1"/>
  <c r="D72" i="12" s="1"/>
  <c r="D91" i="12" s="1"/>
  <c r="C36" i="12"/>
  <c r="C54" i="12" s="1"/>
  <c r="C72" i="12" s="1"/>
  <c r="C91" i="12" s="1"/>
  <c r="B36" i="12"/>
  <c r="B54" i="12" s="1"/>
  <c r="B72" i="12" s="1"/>
  <c r="B91" i="12" s="1"/>
  <c r="F35" i="12"/>
  <c r="F90" i="12" s="1"/>
  <c r="D35" i="12"/>
  <c r="D53" i="12" s="1"/>
  <c r="D71" i="12" s="1"/>
  <c r="D90" i="12" s="1"/>
  <c r="C35" i="12"/>
  <c r="C53" i="12" s="1"/>
  <c r="C71" i="12" s="1"/>
  <c r="C90" i="12" s="1"/>
  <c r="B35" i="12"/>
  <c r="B53" i="12" s="1"/>
  <c r="B71" i="12" s="1"/>
  <c r="B90" i="12" s="1"/>
  <c r="F34" i="12"/>
  <c r="D34" i="12"/>
  <c r="D52" i="12" s="1"/>
  <c r="D70" i="12" s="1"/>
  <c r="D89" i="12" s="1"/>
  <c r="C34" i="12"/>
  <c r="C52" i="12" s="1"/>
  <c r="C70" i="12" s="1"/>
  <c r="C89" i="12" s="1"/>
  <c r="B34" i="12"/>
  <c r="B52" i="12" s="1"/>
  <c r="B70" i="12" s="1"/>
  <c r="B89" i="12" s="1"/>
  <c r="F33" i="12"/>
  <c r="F88" i="12" s="1"/>
  <c r="D33" i="12"/>
  <c r="D51" i="12" s="1"/>
  <c r="D69" i="12" s="1"/>
  <c r="D88" i="12" s="1"/>
  <c r="C33" i="12"/>
  <c r="C51" i="12" s="1"/>
  <c r="C69" i="12" s="1"/>
  <c r="C88" i="12" s="1"/>
  <c r="B33" i="12"/>
  <c r="B51" i="12" s="1"/>
  <c r="B69" i="12" s="1"/>
  <c r="B88" i="12" s="1"/>
  <c r="F32" i="12"/>
  <c r="D32" i="12"/>
  <c r="D50" i="12" s="1"/>
  <c r="D68" i="12" s="1"/>
  <c r="D87" i="12" s="1"/>
  <c r="C32" i="12"/>
  <c r="C50" i="12" s="1"/>
  <c r="C68" i="12" s="1"/>
  <c r="C87" i="12" s="1"/>
  <c r="B32" i="12"/>
  <c r="B50" i="12" s="1"/>
  <c r="B68" i="12" s="1"/>
  <c r="B87" i="12" s="1"/>
  <c r="F31" i="12"/>
  <c r="F86" i="12" s="1"/>
  <c r="D31" i="12"/>
  <c r="D49" i="12" s="1"/>
  <c r="D67" i="12" s="1"/>
  <c r="D86" i="12" s="1"/>
  <c r="C31" i="12"/>
  <c r="C49" i="12" s="1"/>
  <c r="C67" i="12" s="1"/>
  <c r="C86" i="12" s="1"/>
  <c r="B31" i="12"/>
  <c r="B49" i="12" s="1"/>
  <c r="B67" i="12" s="1"/>
  <c r="B86" i="12" s="1"/>
  <c r="F30" i="12"/>
  <c r="D30" i="12"/>
  <c r="D48" i="12" s="1"/>
  <c r="D66" i="12" s="1"/>
  <c r="D85" i="12" s="1"/>
  <c r="C30" i="12"/>
  <c r="C48" i="12" s="1"/>
  <c r="C66" i="12" s="1"/>
  <c r="C85" i="12" s="1"/>
  <c r="B30" i="12"/>
  <c r="B48" i="12" s="1"/>
  <c r="B66" i="12" s="1"/>
  <c r="B85" i="12" s="1"/>
  <c r="F29" i="12"/>
  <c r="F84" i="12" s="1"/>
  <c r="D29" i="12"/>
  <c r="D47" i="12" s="1"/>
  <c r="D65" i="12" s="1"/>
  <c r="D84" i="12" s="1"/>
  <c r="C29" i="12"/>
  <c r="C47" i="12" s="1"/>
  <c r="C65" i="12" s="1"/>
  <c r="C84" i="12" s="1"/>
  <c r="B29" i="12"/>
  <c r="B47" i="12" s="1"/>
  <c r="B65" i="12" s="1"/>
  <c r="B84" i="12" s="1"/>
  <c r="F28" i="12"/>
  <c r="D28" i="12"/>
  <c r="D46" i="12" s="1"/>
  <c r="D64" i="12" s="1"/>
  <c r="D83" i="12" s="1"/>
  <c r="C28" i="12"/>
  <c r="C46" i="12" s="1"/>
  <c r="C64" i="12" s="1"/>
  <c r="C83" i="12" s="1"/>
  <c r="B28" i="12"/>
  <c r="B46" i="12" s="1"/>
  <c r="B64" i="12" s="1"/>
  <c r="B83" i="12" s="1"/>
  <c r="F27" i="12"/>
  <c r="F82" i="12" s="1"/>
  <c r="D27" i="12"/>
  <c r="D45" i="12" s="1"/>
  <c r="D63" i="12" s="1"/>
  <c r="D82" i="12" s="1"/>
  <c r="C27" i="12"/>
  <c r="C45" i="12" s="1"/>
  <c r="C63" i="12" s="1"/>
  <c r="C82" i="12" s="1"/>
  <c r="B27" i="12"/>
  <c r="B45" i="12" s="1"/>
  <c r="B63" i="12" s="1"/>
  <c r="B82" i="12" s="1"/>
  <c r="F26" i="12"/>
  <c r="F81" i="12" s="1"/>
  <c r="D26" i="12"/>
  <c r="D44" i="12" s="1"/>
  <c r="D62" i="12" s="1"/>
  <c r="D81" i="12" s="1"/>
  <c r="C26" i="12"/>
  <c r="C44" i="12" s="1"/>
  <c r="C62" i="12" s="1"/>
  <c r="C81" i="12" s="1"/>
  <c r="B26" i="12"/>
  <c r="B44" i="12" s="1"/>
  <c r="B62" i="12" s="1"/>
  <c r="B81" i="12" s="1"/>
  <c r="F25" i="12"/>
  <c r="F80" i="12" s="1"/>
  <c r="D25" i="12"/>
  <c r="D43" i="12" s="1"/>
  <c r="D61" i="12" s="1"/>
  <c r="D80" i="12" s="1"/>
  <c r="C25" i="12"/>
  <c r="C43" i="12" s="1"/>
  <c r="C61" i="12" s="1"/>
  <c r="C80" i="12" s="1"/>
  <c r="B25" i="12"/>
  <c r="L24" i="12"/>
  <c r="L42" i="12" s="1"/>
  <c r="L60" i="12" s="1"/>
  <c r="L79" i="12" s="1"/>
  <c r="K24" i="12"/>
  <c r="K42" i="12" s="1"/>
  <c r="K60" i="12" s="1"/>
  <c r="K79" i="12" s="1"/>
  <c r="J24" i="12"/>
  <c r="J42" i="12" s="1"/>
  <c r="J60" i="12" s="1"/>
  <c r="J79" i="12" s="1"/>
  <c r="I24" i="12"/>
  <c r="I42" i="12" s="1"/>
  <c r="I60" i="12" s="1"/>
  <c r="I79" i="12" s="1"/>
  <c r="H24" i="12"/>
  <c r="H42" i="12" s="1"/>
  <c r="H60" i="12" s="1"/>
  <c r="H79" i="12" s="1"/>
  <c r="G24" i="12"/>
  <c r="G42" i="12" s="1"/>
  <c r="G60" i="12" s="1"/>
  <c r="G79" i="12" s="1"/>
  <c r="F24" i="12"/>
  <c r="F42" i="12" s="1"/>
  <c r="F60" i="12" s="1"/>
  <c r="F79" i="12" s="1"/>
  <c r="E24" i="12"/>
  <c r="E42" i="12" s="1"/>
  <c r="E60" i="12" s="1"/>
  <c r="E79" i="12" s="1"/>
  <c r="K20" i="12"/>
  <c r="K74" i="12" s="1"/>
  <c r="B29" i="14" l="1"/>
  <c r="C28" i="14"/>
  <c r="E28" i="14"/>
  <c r="F28" i="14"/>
  <c r="D37" i="7"/>
  <c r="B37" i="7"/>
  <c r="A38" i="7"/>
  <c r="E37" i="7"/>
  <c r="E36" i="8"/>
  <c r="B37" i="8"/>
  <c r="E37" i="8" s="1"/>
  <c r="A38" i="8"/>
  <c r="B37" i="9"/>
  <c r="A38" i="9"/>
  <c r="B38" i="5"/>
  <c r="A39" i="5"/>
  <c r="G37" i="12"/>
  <c r="H37" i="12" s="1"/>
  <c r="G39" i="12"/>
  <c r="J76" i="12"/>
  <c r="E95" i="12"/>
  <c r="K61" i="17"/>
  <c r="K57" i="17"/>
  <c r="J41" i="17"/>
  <c r="F41" i="17"/>
  <c r="K36" i="17"/>
  <c r="K32" i="17"/>
  <c r="K28" i="17"/>
  <c r="I63" i="17"/>
  <c r="E63" i="17"/>
  <c r="E41" i="17"/>
  <c r="K37" i="17"/>
  <c r="K33" i="17"/>
  <c r="K29" i="17"/>
  <c r="K60" i="17"/>
  <c r="H63" i="17"/>
  <c r="H41" i="17"/>
  <c r="K34" i="17"/>
  <c r="K30" i="17"/>
  <c r="K26" i="17"/>
  <c r="K59" i="17"/>
  <c r="G63" i="17"/>
  <c r="D41" i="17"/>
  <c r="K25" i="17"/>
  <c r="G41" i="17"/>
  <c r="K35" i="17"/>
  <c r="K31" i="17"/>
  <c r="K27" i="17"/>
  <c r="D63" i="17"/>
  <c r="K56" i="17"/>
  <c r="K58" i="17"/>
  <c r="J63" i="17"/>
  <c r="F63" i="17"/>
  <c r="K39" i="17"/>
  <c r="M16" i="18"/>
  <c r="J13" i="18"/>
  <c r="J16" i="18"/>
  <c r="H13" i="18"/>
  <c r="I16" i="18"/>
  <c r="G16" i="18"/>
  <c r="K13" i="18"/>
  <c r="L16" i="18"/>
  <c r="H16" i="18"/>
  <c r="M13" i="18"/>
  <c r="I13" i="18"/>
  <c r="L17" i="18"/>
  <c r="H17" i="18"/>
  <c r="K17" i="18"/>
  <c r="D40" i="17"/>
  <c r="G40" i="17"/>
  <c r="F40" i="17"/>
  <c r="E40" i="17"/>
  <c r="H62" i="17"/>
  <c r="K8" i="18" s="1"/>
  <c r="H40" i="17"/>
  <c r="J40" i="17"/>
  <c r="I62" i="17"/>
  <c r="L8" i="18" s="1"/>
  <c r="E62" i="17"/>
  <c r="H8" i="18" s="1"/>
  <c r="I38" i="17"/>
  <c r="I40" i="17" s="1"/>
  <c r="G62" i="17"/>
  <c r="J8" i="18" s="1"/>
  <c r="D62" i="17"/>
  <c r="G8" i="18" s="1"/>
  <c r="J62" i="17"/>
  <c r="M8" i="18" s="1"/>
  <c r="F62" i="17"/>
  <c r="I8" i="18" s="1"/>
  <c r="F85" i="12"/>
  <c r="G30" i="12"/>
  <c r="F83" i="12"/>
  <c r="F95" i="12" s="1"/>
  <c r="G28" i="12"/>
  <c r="F91" i="12"/>
  <c r="G36" i="12"/>
  <c r="G26" i="12"/>
  <c r="F89" i="12"/>
  <c r="G34" i="12"/>
  <c r="F87" i="12"/>
  <c r="G32" i="12"/>
  <c r="H92" i="12"/>
  <c r="I37" i="12"/>
  <c r="E76" i="12"/>
  <c r="I76" i="12"/>
  <c r="G92" i="12"/>
  <c r="G38" i="12"/>
  <c r="G25" i="12"/>
  <c r="G27" i="12"/>
  <c r="G29" i="12"/>
  <c r="G31" i="12"/>
  <c r="G33" i="12"/>
  <c r="G35" i="12"/>
  <c r="G76" i="12"/>
  <c r="K76" i="12"/>
  <c r="C15" i="14"/>
  <c r="C14" i="14"/>
  <c r="C13" i="14"/>
  <c r="C12" i="14"/>
  <c r="C11" i="14"/>
  <c r="C10" i="14"/>
  <c r="C9" i="14"/>
  <c r="C8" i="14"/>
  <c r="C7" i="14"/>
  <c r="C6" i="14"/>
  <c r="C5" i="14"/>
  <c r="C18" i="13"/>
  <c r="F7" i="13" s="1"/>
  <c r="B18" i="13"/>
  <c r="B30" i="14" l="1"/>
  <c r="C29" i="14"/>
  <c r="E29" i="14"/>
  <c r="F29" i="14"/>
  <c r="B38" i="7"/>
  <c r="D38" i="7" s="1"/>
  <c r="A39" i="7"/>
  <c r="E38" i="7"/>
  <c r="B38" i="8"/>
  <c r="D38" i="8" s="1"/>
  <c r="E38" i="8"/>
  <c r="A39" i="8"/>
  <c r="D37" i="8"/>
  <c r="B38" i="9"/>
  <c r="A39" i="9"/>
  <c r="B39" i="5"/>
  <c r="A40" i="5"/>
  <c r="H39" i="12"/>
  <c r="G94" i="12"/>
  <c r="E9" i="13"/>
  <c r="H9" i="13" s="1"/>
  <c r="K24" i="13"/>
  <c r="H21" i="18"/>
  <c r="K74" i="17"/>
  <c r="D73" i="17" s="1"/>
  <c r="F11" i="18"/>
  <c r="E72" i="17"/>
  <c r="H7" i="18"/>
  <c r="K62" i="17"/>
  <c r="K63" i="17"/>
  <c r="F72" i="17"/>
  <c r="I7" i="18"/>
  <c r="H22" i="18"/>
  <c r="K38" i="17"/>
  <c r="K40" i="17" s="1"/>
  <c r="I41" i="17"/>
  <c r="D72" i="17"/>
  <c r="G7" i="18"/>
  <c r="J72" i="17"/>
  <c r="M7" i="18"/>
  <c r="I72" i="17"/>
  <c r="L7" i="18"/>
  <c r="H72" i="17"/>
  <c r="K7" i="18"/>
  <c r="G72" i="17"/>
  <c r="J7" i="18"/>
  <c r="K41" i="17"/>
  <c r="I7" i="13"/>
  <c r="G88" i="12"/>
  <c r="H33" i="12"/>
  <c r="G80" i="12"/>
  <c r="H25" i="12"/>
  <c r="G83" i="12"/>
  <c r="H28" i="12"/>
  <c r="G86" i="12"/>
  <c r="H31" i="12"/>
  <c r="G93" i="12"/>
  <c r="H38" i="12"/>
  <c r="G87" i="12"/>
  <c r="H32" i="12"/>
  <c r="G81" i="12"/>
  <c r="H26" i="12"/>
  <c r="G84" i="12"/>
  <c r="H29" i="12"/>
  <c r="H36" i="12"/>
  <c r="G91" i="12"/>
  <c r="G85" i="12"/>
  <c r="H30" i="12"/>
  <c r="G90" i="12"/>
  <c r="H35" i="12"/>
  <c r="G82" i="12"/>
  <c r="H27" i="12"/>
  <c r="J37" i="12"/>
  <c r="I92" i="12"/>
  <c r="G89" i="12"/>
  <c r="H34" i="12"/>
  <c r="F6" i="14"/>
  <c r="F13" i="14"/>
  <c r="F10" i="14"/>
  <c r="F9" i="14"/>
  <c r="F5" i="14"/>
  <c r="F12" i="14"/>
  <c r="F14" i="14"/>
  <c r="F8" i="14"/>
  <c r="F7" i="14"/>
  <c r="F11" i="14"/>
  <c r="F15" i="14"/>
  <c r="F6" i="13"/>
  <c r="E10" i="13"/>
  <c r="H10" i="13" s="1"/>
  <c r="E7" i="13"/>
  <c r="H7" i="13" s="1"/>
  <c r="E8" i="13"/>
  <c r="H8" i="13" s="1"/>
  <c r="E16" i="13"/>
  <c r="H16" i="13" s="1"/>
  <c r="E14" i="13"/>
  <c r="H14" i="13" s="1"/>
  <c r="E5" i="13"/>
  <c r="H5" i="13" s="1"/>
  <c r="E12" i="13"/>
  <c r="H12" i="13" s="1"/>
  <c r="F5" i="13"/>
  <c r="E6" i="13"/>
  <c r="H6" i="13" s="1"/>
  <c r="F16" i="13"/>
  <c r="F14" i="13"/>
  <c r="F12" i="13"/>
  <c r="K12" i="13" s="1"/>
  <c r="F10" i="13"/>
  <c r="K10" i="13" s="1"/>
  <c r="F8" i="13"/>
  <c r="K8" i="13" s="1"/>
  <c r="F15" i="13"/>
  <c r="F13" i="13"/>
  <c r="F11" i="13"/>
  <c r="F9" i="13"/>
  <c r="K9" i="13" s="1"/>
  <c r="E15" i="13"/>
  <c r="H15" i="13" s="1"/>
  <c r="E13" i="13"/>
  <c r="H13" i="13" s="1"/>
  <c r="E11" i="13"/>
  <c r="H11" i="13" s="1"/>
  <c r="B31" i="14" l="1"/>
  <c r="C30" i="14"/>
  <c r="E30" i="14" s="1"/>
  <c r="B39" i="7"/>
  <c r="D39" i="7" s="1"/>
  <c r="A40" i="7"/>
  <c r="E39" i="7"/>
  <c r="A40" i="8"/>
  <c r="B39" i="8"/>
  <c r="D39" i="8" s="1"/>
  <c r="E39" i="8"/>
  <c r="B39" i="9"/>
  <c r="A40" i="9"/>
  <c r="B40" i="5"/>
  <c r="A41" i="5"/>
  <c r="K5" i="13"/>
  <c r="H94" i="12"/>
  <c r="I39" i="12"/>
  <c r="H73" i="17"/>
  <c r="G73" i="17"/>
  <c r="I73" i="17"/>
  <c r="K73" i="17"/>
  <c r="J73" i="17"/>
  <c r="E73" i="17"/>
  <c r="F73" i="17"/>
  <c r="K72" i="17"/>
  <c r="C21" i="18"/>
  <c r="C25" i="18"/>
  <c r="C26" i="18"/>
  <c r="C22" i="18"/>
  <c r="F10" i="18"/>
  <c r="F12" i="18" s="1"/>
  <c r="F16" i="18" s="1"/>
  <c r="C23" i="18" s="1"/>
  <c r="I13" i="13"/>
  <c r="K13" i="13"/>
  <c r="I15" i="13"/>
  <c r="K15" i="13"/>
  <c r="K14" i="13"/>
  <c r="K7" i="13"/>
  <c r="I11" i="13"/>
  <c r="K11" i="13"/>
  <c r="I6" i="13"/>
  <c r="K6" i="13"/>
  <c r="K16" i="13"/>
  <c r="H18" i="13"/>
  <c r="H19" i="13" s="1"/>
  <c r="H90" i="12"/>
  <c r="I35" i="12"/>
  <c r="I32" i="12"/>
  <c r="H87" i="12"/>
  <c r="H86" i="12"/>
  <c r="I31" i="12"/>
  <c r="H80" i="12"/>
  <c r="I25" i="12"/>
  <c r="J92" i="12"/>
  <c r="L55" i="12"/>
  <c r="L73" i="12" s="1"/>
  <c r="L37" i="12"/>
  <c r="L92" i="12" s="1"/>
  <c r="K37" i="12"/>
  <c r="K92" i="12" s="1"/>
  <c r="I36" i="12"/>
  <c r="H91" i="12"/>
  <c r="G95" i="12"/>
  <c r="I34" i="12"/>
  <c r="H89" i="12"/>
  <c r="H82" i="12"/>
  <c r="I27" i="12"/>
  <c r="I30" i="12"/>
  <c r="H85" i="12"/>
  <c r="H84" i="12"/>
  <c r="I29" i="12"/>
  <c r="I26" i="12"/>
  <c r="H81" i="12"/>
  <c r="I38" i="12"/>
  <c r="H93" i="12"/>
  <c r="I28" i="12"/>
  <c r="H83" i="12"/>
  <c r="H88" i="12"/>
  <c r="I33" i="12"/>
  <c r="H20" i="13"/>
  <c r="I14" i="13"/>
  <c r="I10" i="13"/>
  <c r="I12" i="13"/>
  <c r="I5" i="13"/>
  <c r="I9" i="13"/>
  <c r="I8" i="13"/>
  <c r="I16" i="13"/>
  <c r="F30" i="14" l="1"/>
  <c r="B32" i="14"/>
  <c r="C31" i="14"/>
  <c r="E31" i="14"/>
  <c r="F31" i="14"/>
  <c r="B40" i="7"/>
  <c r="D40" i="7" s="1"/>
  <c r="A41" i="7"/>
  <c r="E40" i="7"/>
  <c r="B40" i="8"/>
  <c r="D40" i="8" s="1"/>
  <c r="A41" i="8"/>
  <c r="E40" i="8"/>
  <c r="B40" i="9"/>
  <c r="A41" i="9"/>
  <c r="B41" i="5"/>
  <c r="A42" i="5"/>
  <c r="K18" i="13"/>
  <c r="K19" i="13" s="1"/>
  <c r="B20" i="13" s="1"/>
  <c r="J39" i="12"/>
  <c r="I94" i="12"/>
  <c r="C33" i="18"/>
  <c r="I33" i="18"/>
  <c r="J33" i="18"/>
  <c r="D33" i="18"/>
  <c r="H33" i="18"/>
  <c r="L33" i="18"/>
  <c r="E33" i="18"/>
  <c r="F33" i="18"/>
  <c r="M33" i="18"/>
  <c r="K33" i="18"/>
  <c r="B33" i="18"/>
  <c r="G13" i="18"/>
  <c r="G14" i="18" s="1"/>
  <c r="H14" i="18" s="1"/>
  <c r="I14" i="18" s="1"/>
  <c r="J14" i="18" s="1"/>
  <c r="K14" i="18" s="1"/>
  <c r="L14" i="18" s="1"/>
  <c r="M14" i="18" s="1"/>
  <c r="F17" i="18"/>
  <c r="H23" i="18" s="1"/>
  <c r="H34" i="18"/>
  <c r="B34" i="18"/>
  <c r="E34" i="18"/>
  <c r="C34" i="18"/>
  <c r="L34" i="18"/>
  <c r="I34" i="18"/>
  <c r="K34" i="18"/>
  <c r="M34" i="18"/>
  <c r="D34" i="18"/>
  <c r="F34" i="18"/>
  <c r="J34" i="18"/>
  <c r="G30" i="18"/>
  <c r="I18" i="13"/>
  <c r="I19" i="13" s="1"/>
  <c r="I83" i="12"/>
  <c r="J28" i="12"/>
  <c r="I81" i="12"/>
  <c r="J26" i="12"/>
  <c r="I85" i="12"/>
  <c r="J30" i="12"/>
  <c r="I89" i="12"/>
  <c r="J34" i="12"/>
  <c r="I80" i="12"/>
  <c r="J25" i="12"/>
  <c r="I88" i="12"/>
  <c r="J33" i="12"/>
  <c r="I84" i="12"/>
  <c r="J29" i="12"/>
  <c r="I82" i="12"/>
  <c r="J27" i="12"/>
  <c r="H95" i="12"/>
  <c r="I87" i="12"/>
  <c r="J32" i="12"/>
  <c r="I93" i="12"/>
  <c r="J38" i="12"/>
  <c r="I86" i="12"/>
  <c r="J31" i="12"/>
  <c r="I90" i="12"/>
  <c r="J35" i="12"/>
  <c r="I91" i="12"/>
  <c r="J36" i="12"/>
  <c r="B9" i="7"/>
  <c r="B9" i="8"/>
  <c r="B9" i="9"/>
  <c r="A16" i="9"/>
  <c r="B15" i="9"/>
  <c r="A16" i="8"/>
  <c r="B15" i="8"/>
  <c r="A16" i="7"/>
  <c r="B15" i="7"/>
  <c r="A16" i="5"/>
  <c r="B15" i="5"/>
  <c r="B33" i="14" l="1"/>
  <c r="C32" i="14"/>
  <c r="E32" i="14" s="1"/>
  <c r="F32" i="14"/>
  <c r="B41" i="7"/>
  <c r="D41" i="7" s="1"/>
  <c r="A42" i="7"/>
  <c r="E41" i="7"/>
  <c r="B41" i="8"/>
  <c r="D41" i="8" s="1"/>
  <c r="A42" i="8"/>
  <c r="E41" i="8"/>
  <c r="B41" i="9"/>
  <c r="A42" i="9"/>
  <c r="B42" i="5"/>
  <c r="A43" i="5"/>
  <c r="L57" i="12"/>
  <c r="K39" i="12"/>
  <c r="K94" i="12" s="1"/>
  <c r="J94" i="12"/>
  <c r="G31" i="18"/>
  <c r="G34" i="18" s="1"/>
  <c r="M22" i="18"/>
  <c r="M23" i="18" s="1"/>
  <c r="M21" i="18"/>
  <c r="L54" i="12"/>
  <c r="L72" i="12" s="1"/>
  <c r="J91" i="12"/>
  <c r="K36" i="12"/>
  <c r="K91" i="12" s="1"/>
  <c r="J82" i="12"/>
  <c r="L45" i="12"/>
  <c r="L63" i="12" s="1"/>
  <c r="K27" i="12"/>
  <c r="K82" i="12" s="1"/>
  <c r="L27" i="12"/>
  <c r="L82" i="12" s="1"/>
  <c r="J88" i="12"/>
  <c r="L51" i="12"/>
  <c r="L69" i="12" s="1"/>
  <c r="K33" i="12"/>
  <c r="K88" i="12" s="1"/>
  <c r="L33" i="12"/>
  <c r="L88" i="12" s="1"/>
  <c r="L52" i="12"/>
  <c r="L70" i="12" s="1"/>
  <c r="L34" i="12"/>
  <c r="L89" i="12" s="1"/>
  <c r="J89" i="12"/>
  <c r="K34" i="12"/>
  <c r="K89" i="12" s="1"/>
  <c r="L44" i="12"/>
  <c r="L62" i="12" s="1"/>
  <c r="L26" i="12"/>
  <c r="L81" i="12" s="1"/>
  <c r="J81" i="12"/>
  <c r="K26" i="12"/>
  <c r="K81" i="12" s="1"/>
  <c r="J86" i="12"/>
  <c r="L49" i="12"/>
  <c r="L67" i="12" s="1"/>
  <c r="K31" i="12"/>
  <c r="K86" i="12" s="1"/>
  <c r="L31" i="12"/>
  <c r="L86" i="12" s="1"/>
  <c r="L50" i="12"/>
  <c r="L68" i="12" s="1"/>
  <c r="L32" i="12"/>
  <c r="L87" i="12" s="1"/>
  <c r="J87" i="12"/>
  <c r="K32" i="12"/>
  <c r="K87" i="12" s="1"/>
  <c r="J84" i="12"/>
  <c r="L47" i="12"/>
  <c r="L65" i="12" s="1"/>
  <c r="K29" i="12"/>
  <c r="K84" i="12" s="1"/>
  <c r="L29" i="12"/>
  <c r="L84" i="12" s="1"/>
  <c r="J80" i="12"/>
  <c r="L43" i="12"/>
  <c r="L61" i="12" s="1"/>
  <c r="K25" i="12"/>
  <c r="K80" i="12" s="1"/>
  <c r="L25" i="12"/>
  <c r="L80" i="12" s="1"/>
  <c r="L48" i="12"/>
  <c r="L66" i="12" s="1"/>
  <c r="L30" i="12"/>
  <c r="L85" i="12" s="1"/>
  <c r="J85" i="12"/>
  <c r="K30" i="12"/>
  <c r="K85" i="12" s="1"/>
  <c r="L46" i="12"/>
  <c r="L64" i="12" s="1"/>
  <c r="L28" i="12"/>
  <c r="L83" i="12" s="1"/>
  <c r="J83" i="12"/>
  <c r="K28" i="12"/>
  <c r="K83" i="12" s="1"/>
  <c r="J90" i="12"/>
  <c r="L53" i="12"/>
  <c r="L71" i="12" s="1"/>
  <c r="K35" i="12"/>
  <c r="K90" i="12" s="1"/>
  <c r="L35" i="12"/>
  <c r="L90" i="12" s="1"/>
  <c r="L56" i="12"/>
  <c r="L74" i="12" s="1"/>
  <c r="J93" i="12"/>
  <c r="K38" i="12"/>
  <c r="K93" i="12" s="1"/>
  <c r="I95" i="12"/>
  <c r="I20" i="13"/>
  <c r="K20" i="13" s="1"/>
  <c r="A17" i="9"/>
  <c r="B16" i="9"/>
  <c r="A17" i="8"/>
  <c r="B16" i="8"/>
  <c r="A17" i="7"/>
  <c r="B16" i="7"/>
  <c r="A17" i="5"/>
  <c r="B16" i="5"/>
  <c r="B15" i="3"/>
  <c r="B14" i="3"/>
  <c r="D14" i="3" s="1"/>
  <c r="D13" i="3"/>
  <c r="A16" i="2"/>
  <c r="A17" i="2" s="1"/>
  <c r="B15" i="2"/>
  <c r="B34" i="14" l="1"/>
  <c r="C33" i="14"/>
  <c r="E33" i="14" s="1"/>
  <c r="F33" i="14"/>
  <c r="D42" i="7"/>
  <c r="B42" i="7"/>
  <c r="A43" i="7"/>
  <c r="E42" i="7"/>
  <c r="B42" i="8"/>
  <c r="D42" i="8" s="1"/>
  <c r="A43" i="8"/>
  <c r="E42" i="8"/>
  <c r="B42" i="9"/>
  <c r="A43" i="9"/>
  <c r="B43" i="5"/>
  <c r="A44" i="5"/>
  <c r="L75" i="12"/>
  <c r="L39" i="12"/>
  <c r="L94" i="12" s="1"/>
  <c r="G33" i="18"/>
  <c r="K95" i="12"/>
  <c r="L76" i="12"/>
  <c r="L38" i="12"/>
  <c r="L93" i="12" s="1"/>
  <c r="J95" i="12"/>
  <c r="L36" i="12"/>
  <c r="L91" i="12" s="1"/>
  <c r="L95" i="12" s="1"/>
  <c r="E9" i="14"/>
  <c r="E10" i="14"/>
  <c r="E5" i="14"/>
  <c r="E8" i="14"/>
  <c r="E11" i="14"/>
  <c r="E15" i="14"/>
  <c r="E12" i="14"/>
  <c r="E14" i="14"/>
  <c r="E13" i="14"/>
  <c r="E6" i="14"/>
  <c r="E7" i="14"/>
  <c r="B17" i="9"/>
  <c r="A18" i="9"/>
  <c r="B17" i="8"/>
  <c r="A18" i="8"/>
  <c r="B17" i="7"/>
  <c r="A18" i="7"/>
  <c r="B17" i="5"/>
  <c r="A18" i="5"/>
  <c r="B17" i="2"/>
  <c r="A18" i="2"/>
  <c r="B16" i="2"/>
  <c r="C24" i="1"/>
  <c r="C25" i="1"/>
  <c r="C23" i="1"/>
  <c r="L8" i="1"/>
  <c r="L9" i="1"/>
  <c r="L7" i="1"/>
  <c r="C19" i="1"/>
  <c r="E24" i="1" s="1"/>
  <c r="C11" i="1"/>
  <c r="F9" i="1"/>
  <c r="F8" i="1"/>
  <c r="F7" i="1"/>
  <c r="B35" i="14" l="1"/>
  <c r="C34" i="14"/>
  <c r="E34" i="14"/>
  <c r="F34" i="14"/>
  <c r="B43" i="7"/>
  <c r="D43" i="7" s="1"/>
  <c r="A44" i="7"/>
  <c r="E43" i="7"/>
  <c r="B43" i="8"/>
  <c r="D43" i="8" s="1"/>
  <c r="A44" i="8"/>
  <c r="E43" i="8"/>
  <c r="B43" i="9"/>
  <c r="A44" i="9"/>
  <c r="B44" i="5"/>
  <c r="A45" i="5"/>
  <c r="A19" i="9"/>
  <c r="B18" i="9"/>
  <c r="A19" i="8"/>
  <c r="B18" i="8"/>
  <c r="A19" i="7"/>
  <c r="B18" i="7"/>
  <c r="A19" i="5"/>
  <c r="B18" i="5"/>
  <c r="B18" i="2"/>
  <c r="A19" i="2"/>
  <c r="F11" i="1"/>
  <c r="C27" i="1"/>
  <c r="E23" i="1"/>
  <c r="F23" i="1" s="1"/>
  <c r="E25" i="1"/>
  <c r="F25" i="1" s="1"/>
  <c r="L11" i="1"/>
  <c r="F24" i="1"/>
  <c r="G7" i="1"/>
  <c r="G8" i="1"/>
  <c r="G9" i="1"/>
  <c r="B36" i="14" l="1"/>
  <c r="C35" i="14"/>
  <c r="E35" i="14" s="1"/>
  <c r="F35" i="14"/>
  <c r="B44" i="7"/>
  <c r="D44" i="7" s="1"/>
  <c r="A45" i="7"/>
  <c r="E44" i="7"/>
  <c r="A45" i="8"/>
  <c r="B44" i="8"/>
  <c r="D44" i="8" s="1"/>
  <c r="B44" i="9"/>
  <c r="A45" i="9"/>
  <c r="B45" i="5"/>
  <c r="A46" i="5"/>
  <c r="B6" i="5"/>
  <c r="F45" i="5" s="1"/>
  <c r="B6" i="8"/>
  <c r="B6" i="9"/>
  <c r="B6" i="7"/>
  <c r="B6" i="2"/>
  <c r="H18" i="2" s="1"/>
  <c r="B5" i="9"/>
  <c r="B5" i="7"/>
  <c r="B5" i="5"/>
  <c r="B5" i="8"/>
  <c r="B5" i="2"/>
  <c r="B19" i="9"/>
  <c r="E19" i="9" s="1"/>
  <c r="A20" i="9"/>
  <c r="E18" i="9"/>
  <c r="E18" i="8"/>
  <c r="B19" i="8"/>
  <c r="A20" i="8"/>
  <c r="B19" i="7"/>
  <c r="A20" i="7"/>
  <c r="B19" i="5"/>
  <c r="A20" i="5"/>
  <c r="E18" i="2"/>
  <c r="B19" i="2"/>
  <c r="A20" i="2"/>
  <c r="H9" i="1"/>
  <c r="I9" i="1" s="1"/>
  <c r="K25" i="1"/>
  <c r="H8" i="1"/>
  <c r="I8" i="1" s="1"/>
  <c r="K24" i="1"/>
  <c r="H7" i="1"/>
  <c r="I7" i="1" s="1"/>
  <c r="I11" i="1" s="1"/>
  <c r="I12" i="1" s="1"/>
  <c r="K23" i="1"/>
  <c r="F27" i="1"/>
  <c r="M7" i="1"/>
  <c r="M8" i="1"/>
  <c r="M9" i="1"/>
  <c r="B37" i="14" l="1"/>
  <c r="C36" i="14"/>
  <c r="E36" i="14"/>
  <c r="F36" i="14"/>
  <c r="K9" i="5"/>
  <c r="B45" i="7"/>
  <c r="D45" i="7" s="1"/>
  <c r="A46" i="7"/>
  <c r="E45" i="7"/>
  <c r="E44" i="8"/>
  <c r="B45" i="8"/>
  <c r="E45" i="8" s="1"/>
  <c r="A46" i="8"/>
  <c r="B45" i="9"/>
  <c r="A46" i="9"/>
  <c r="B46" i="5"/>
  <c r="F46" i="5" s="1"/>
  <c r="A47" i="5"/>
  <c r="F34" i="5"/>
  <c r="F31" i="5"/>
  <c r="F32" i="5"/>
  <c r="F35" i="5"/>
  <c r="F36" i="5"/>
  <c r="F33" i="5"/>
  <c r="F37" i="5"/>
  <c r="F38" i="5"/>
  <c r="F39" i="5"/>
  <c r="F40" i="5"/>
  <c r="F41" i="5"/>
  <c r="F42" i="5"/>
  <c r="F43" i="5"/>
  <c r="F44" i="5"/>
  <c r="B7" i="8"/>
  <c r="B7" i="9"/>
  <c r="B7" i="7"/>
  <c r="B7" i="5"/>
  <c r="B7" i="2"/>
  <c r="E15" i="8"/>
  <c r="E16" i="8"/>
  <c r="E17" i="8"/>
  <c r="F19" i="5"/>
  <c r="E15" i="7"/>
  <c r="E16" i="7"/>
  <c r="E17" i="7"/>
  <c r="E18" i="7"/>
  <c r="N18" i="2"/>
  <c r="F15" i="5"/>
  <c r="F16" i="5"/>
  <c r="F17" i="5"/>
  <c r="F18" i="5"/>
  <c r="K18" i="2"/>
  <c r="K15" i="2"/>
  <c r="H15" i="2"/>
  <c r="E15" i="2"/>
  <c r="N15" i="2"/>
  <c r="E13" i="3" s="1"/>
  <c r="K17" i="2"/>
  <c r="K16" i="2"/>
  <c r="H17" i="2"/>
  <c r="E16" i="2"/>
  <c r="N17" i="2"/>
  <c r="E17" i="2"/>
  <c r="H16" i="2"/>
  <c r="N16" i="2"/>
  <c r="E15" i="9"/>
  <c r="E16" i="9"/>
  <c r="E17" i="9"/>
  <c r="E19" i="7"/>
  <c r="B20" i="9"/>
  <c r="E20" i="9" s="1"/>
  <c r="A21" i="9"/>
  <c r="E19" i="8"/>
  <c r="B20" i="8"/>
  <c r="A21" i="8"/>
  <c r="A21" i="7"/>
  <c r="B20" i="7"/>
  <c r="E20" i="7" s="1"/>
  <c r="B20" i="5"/>
  <c r="A21" i="5"/>
  <c r="K19" i="2"/>
  <c r="E19" i="2"/>
  <c r="H19" i="2"/>
  <c r="N19" i="2"/>
  <c r="B20" i="2"/>
  <c r="A21" i="2"/>
  <c r="N9" i="1"/>
  <c r="O9" i="1" s="1"/>
  <c r="L25" i="1"/>
  <c r="N25" i="1" s="1"/>
  <c r="O25" i="1" s="1"/>
  <c r="L24" i="1"/>
  <c r="N24" i="1" s="1"/>
  <c r="O24" i="1" s="1"/>
  <c r="N8" i="1"/>
  <c r="O8" i="1" s="1"/>
  <c r="N7" i="1"/>
  <c r="O7" i="1" s="1"/>
  <c r="L23" i="1"/>
  <c r="N23" i="1" s="1"/>
  <c r="O23" i="1" s="1"/>
  <c r="G24" i="1"/>
  <c r="H24" i="1" s="1"/>
  <c r="I24" i="1" s="1"/>
  <c r="G25" i="1"/>
  <c r="H25" i="1" s="1"/>
  <c r="I25" i="1" s="1"/>
  <c r="G23" i="1"/>
  <c r="H23" i="1" s="1"/>
  <c r="I23" i="1" s="1"/>
  <c r="B38" i="14" l="1"/>
  <c r="C37" i="14"/>
  <c r="E37" i="14"/>
  <c r="F37" i="14"/>
  <c r="B46" i="7"/>
  <c r="D46" i="7" s="1"/>
  <c r="A47" i="7"/>
  <c r="E46" i="7"/>
  <c r="B46" i="8"/>
  <c r="D46" i="8" s="1"/>
  <c r="A47" i="8"/>
  <c r="E46" i="8"/>
  <c r="D45" i="8"/>
  <c r="B46" i="9"/>
  <c r="A47" i="9"/>
  <c r="B47" i="5"/>
  <c r="F47" i="5"/>
  <c r="A48" i="5"/>
  <c r="F14" i="3"/>
  <c r="G14" i="3" s="1"/>
  <c r="B21" i="9"/>
  <c r="E21" i="9" s="1"/>
  <c r="A22" i="9"/>
  <c r="B21" i="8"/>
  <c r="E21" i="8" s="1"/>
  <c r="A22" i="8"/>
  <c r="E20" i="8"/>
  <c r="B21" i="7"/>
  <c r="A22" i="7"/>
  <c r="F20" i="5"/>
  <c r="B21" i="5"/>
  <c r="F21" i="5" s="1"/>
  <c r="A22" i="5"/>
  <c r="H20" i="2"/>
  <c r="N20" i="2"/>
  <c r="K20" i="2"/>
  <c r="E20" i="2"/>
  <c r="B21" i="2"/>
  <c r="A22" i="2"/>
  <c r="O27" i="1"/>
  <c r="I27" i="1"/>
  <c r="I28" i="1" s="1"/>
  <c r="O11" i="1"/>
  <c r="O12" i="1" s="1"/>
  <c r="B39" i="14" l="1"/>
  <c r="C38" i="14"/>
  <c r="E38" i="14" s="1"/>
  <c r="F38" i="14"/>
  <c r="D47" i="7"/>
  <c r="B47" i="7"/>
  <c r="A48" i="7"/>
  <c r="E47" i="7"/>
  <c r="B47" i="8"/>
  <c r="D47" i="8" s="1"/>
  <c r="A48" i="8"/>
  <c r="E47" i="8"/>
  <c r="B47" i="9"/>
  <c r="A48" i="9"/>
  <c r="B48" i="5"/>
  <c r="F48" i="5" s="1"/>
  <c r="A49" i="5"/>
  <c r="E21" i="7"/>
  <c r="B8" i="9"/>
  <c r="B8" i="7"/>
  <c r="B8" i="5"/>
  <c r="B8" i="8"/>
  <c r="B8" i="2"/>
  <c r="D21" i="9"/>
  <c r="A23" i="9"/>
  <c r="B22" i="9"/>
  <c r="B22" i="8"/>
  <c r="A23" i="8"/>
  <c r="D21" i="8"/>
  <c r="A23" i="7"/>
  <c r="B22" i="7"/>
  <c r="E22" i="7" s="1"/>
  <c r="A23" i="5"/>
  <c r="B22" i="5"/>
  <c r="J21" i="2"/>
  <c r="H21" i="2"/>
  <c r="K21" i="2"/>
  <c r="E21" i="2"/>
  <c r="D21" i="2"/>
  <c r="N21" i="2"/>
  <c r="G21" i="2"/>
  <c r="B22" i="2"/>
  <c r="A23" i="2"/>
  <c r="O28" i="1"/>
  <c r="B40" i="14" l="1"/>
  <c r="C39" i="14"/>
  <c r="E39" i="14"/>
  <c r="F39" i="14"/>
  <c r="D48" i="7"/>
  <c r="B48" i="7"/>
  <c r="A49" i="7"/>
  <c r="E48" i="7"/>
  <c r="B48" i="8"/>
  <c r="D48" i="8" s="1"/>
  <c r="A49" i="8"/>
  <c r="E48" i="8"/>
  <c r="B48" i="9"/>
  <c r="A49" i="9"/>
  <c r="E44" i="5"/>
  <c r="B49" i="5"/>
  <c r="F49" i="5" s="1"/>
  <c r="A50" i="5"/>
  <c r="D19" i="8"/>
  <c r="D17" i="8"/>
  <c r="D18" i="8"/>
  <c r="D15" i="8"/>
  <c r="D20" i="8"/>
  <c r="D16" i="8"/>
  <c r="E12" i="5"/>
  <c r="E46" i="5" s="1"/>
  <c r="M12" i="2"/>
  <c r="D19" i="7"/>
  <c r="D17" i="7"/>
  <c r="D18" i="7"/>
  <c r="D20" i="7"/>
  <c r="D15" i="7"/>
  <c r="D16" i="7"/>
  <c r="F13" i="3"/>
  <c r="J19" i="2"/>
  <c r="G19" i="2"/>
  <c r="D19" i="2"/>
  <c r="M19" i="2"/>
  <c r="D20" i="2"/>
  <c r="G16" i="2"/>
  <c r="G17" i="2"/>
  <c r="D18" i="2"/>
  <c r="J15" i="2"/>
  <c r="G15" i="2"/>
  <c r="M16" i="2"/>
  <c r="D16" i="2"/>
  <c r="J18" i="2"/>
  <c r="G20" i="2"/>
  <c r="J16" i="2"/>
  <c r="G18" i="2"/>
  <c r="J20" i="2"/>
  <c r="D15" i="2"/>
  <c r="J17" i="2"/>
  <c r="D17" i="2"/>
  <c r="M18" i="2"/>
  <c r="D19" i="9"/>
  <c r="D18" i="9"/>
  <c r="D15" i="9"/>
  <c r="D17" i="9"/>
  <c r="D20" i="9"/>
  <c r="D16" i="9"/>
  <c r="D21" i="7"/>
  <c r="E22" i="9"/>
  <c r="B23" i="9"/>
  <c r="E23" i="9" s="1"/>
  <c r="A24" i="9"/>
  <c r="D22" i="9"/>
  <c r="D22" i="8"/>
  <c r="B23" i="8"/>
  <c r="E23" i="8" s="1"/>
  <c r="A24" i="8"/>
  <c r="E22" i="8"/>
  <c r="B23" i="7"/>
  <c r="E23" i="7" s="1"/>
  <c r="A24" i="7"/>
  <c r="D22" i="7"/>
  <c r="B23" i="5"/>
  <c r="A24" i="5"/>
  <c r="F22" i="5"/>
  <c r="E22" i="2"/>
  <c r="D22" i="2"/>
  <c r="G22" i="2"/>
  <c r="H22" i="2"/>
  <c r="J22" i="2"/>
  <c r="N22" i="2"/>
  <c r="K22" i="2"/>
  <c r="B23" i="2"/>
  <c r="G23" i="2" s="1"/>
  <c r="A24" i="2"/>
  <c r="B41" i="14" l="1"/>
  <c r="C40" i="14"/>
  <c r="E40" i="14"/>
  <c r="F40" i="14"/>
  <c r="E15" i="5"/>
  <c r="E47" i="5"/>
  <c r="E40" i="5"/>
  <c r="E18" i="5"/>
  <c r="E38" i="5"/>
  <c r="J9" i="5"/>
  <c r="B49" i="7"/>
  <c r="D49" i="7" s="1"/>
  <c r="A50" i="7"/>
  <c r="E49" i="7"/>
  <c r="B49" i="8"/>
  <c r="D49" i="8" s="1"/>
  <c r="E49" i="8"/>
  <c r="A50" i="8"/>
  <c r="B49" i="9"/>
  <c r="A50" i="9"/>
  <c r="B50" i="5"/>
  <c r="F50" i="5" s="1"/>
  <c r="A51" i="5"/>
  <c r="E50" i="5"/>
  <c r="E41" i="5"/>
  <c r="E35" i="5"/>
  <c r="E36" i="5"/>
  <c r="E33" i="5"/>
  <c r="E16" i="5"/>
  <c r="E17" i="5"/>
  <c r="E49" i="5"/>
  <c r="E48" i="5"/>
  <c r="E32" i="5"/>
  <c r="E45" i="5"/>
  <c r="E31" i="5"/>
  <c r="E34" i="5"/>
  <c r="E22" i="5"/>
  <c r="E20" i="5"/>
  <c r="E19" i="5"/>
  <c r="E42" i="5"/>
  <c r="E39" i="5"/>
  <c r="E37" i="5"/>
  <c r="E43" i="5"/>
  <c r="G13" i="3"/>
  <c r="G15" i="3" s="1"/>
  <c r="H15" i="3"/>
  <c r="K15" i="3" s="1"/>
  <c r="K17" i="3" s="1"/>
  <c r="B9" i="2"/>
  <c r="M21" i="2"/>
  <c r="M20" i="2"/>
  <c r="B9" i="5"/>
  <c r="E21" i="5"/>
  <c r="M15" i="2"/>
  <c r="E14" i="3" s="1"/>
  <c r="M17" i="2"/>
  <c r="M22" i="2"/>
  <c r="A25" i="9"/>
  <c r="B24" i="9"/>
  <c r="E24" i="9" s="1"/>
  <c r="D23" i="9"/>
  <c r="B24" i="8"/>
  <c r="A25" i="8"/>
  <c r="D23" i="8"/>
  <c r="A25" i="7"/>
  <c r="B24" i="7"/>
  <c r="E24" i="7" s="1"/>
  <c r="D23" i="7"/>
  <c r="B24" i="5"/>
  <c r="F24" i="5" s="1"/>
  <c r="A25" i="5"/>
  <c r="F23" i="5"/>
  <c r="E23" i="5"/>
  <c r="J23" i="2"/>
  <c r="D23" i="2"/>
  <c r="H23" i="2"/>
  <c r="K23" i="2"/>
  <c r="E23" i="2"/>
  <c r="N23" i="2"/>
  <c r="M23" i="2"/>
  <c r="B24" i="2"/>
  <c r="G24" i="2" s="1"/>
  <c r="A25" i="2"/>
  <c r="B42" i="14" l="1"/>
  <c r="C41" i="14"/>
  <c r="E41" i="14"/>
  <c r="F41" i="14"/>
  <c r="B50" i="7"/>
  <c r="D50" i="7" s="1"/>
  <c r="A51" i="7"/>
  <c r="E50" i="7"/>
  <c r="A51" i="8"/>
  <c r="B50" i="8"/>
  <c r="D50" i="8" s="1"/>
  <c r="B50" i="9"/>
  <c r="A51" i="9"/>
  <c r="B51" i="5"/>
  <c r="F51" i="5"/>
  <c r="A52" i="5"/>
  <c r="E51" i="5"/>
  <c r="E15" i="3"/>
  <c r="D20" i="3"/>
  <c r="B18" i="3"/>
  <c r="E24" i="5"/>
  <c r="D24" i="9"/>
  <c r="B25" i="9"/>
  <c r="E24" i="8"/>
  <c r="D24" i="8"/>
  <c r="B25" i="8"/>
  <c r="E25" i="8" s="1"/>
  <c r="B25" i="7"/>
  <c r="E25" i="7" s="1"/>
  <c r="D25" i="7"/>
  <c r="D24" i="7"/>
  <c r="B25" i="5"/>
  <c r="F25" i="5" s="1"/>
  <c r="J24" i="2"/>
  <c r="D24" i="2"/>
  <c r="K24" i="2"/>
  <c r="E24" i="2"/>
  <c r="H24" i="2"/>
  <c r="N24" i="2"/>
  <c r="M24" i="2"/>
  <c r="B25" i="2"/>
  <c r="D25" i="2" s="1"/>
  <c r="B43" i="14" l="1"/>
  <c r="E42" i="14"/>
  <c r="C42" i="14"/>
  <c r="F42" i="14" s="1"/>
  <c r="D51" i="7"/>
  <c r="B51" i="7"/>
  <c r="A52" i="7"/>
  <c r="E51" i="7"/>
  <c r="E50" i="8"/>
  <c r="B51" i="8"/>
  <c r="D51" i="8" s="1"/>
  <c r="E51" i="8"/>
  <c r="A52" i="8"/>
  <c r="B51" i="9"/>
  <c r="A52" i="9"/>
  <c r="B52" i="5"/>
  <c r="F52" i="5" s="1"/>
  <c r="A53" i="5"/>
  <c r="E52" i="5"/>
  <c r="D25" i="9"/>
  <c r="E25" i="9"/>
  <c r="D25" i="8"/>
  <c r="E25" i="5"/>
  <c r="H25" i="2"/>
  <c r="N25" i="2"/>
  <c r="M25" i="2"/>
  <c r="K25" i="2"/>
  <c r="J25" i="2"/>
  <c r="G25" i="2"/>
  <c r="E25" i="2"/>
  <c r="B44" i="14" l="1"/>
  <c r="C43" i="14"/>
  <c r="E43" i="14" s="1"/>
  <c r="D52" i="7"/>
  <c r="B52" i="7"/>
  <c r="A53" i="7"/>
  <c r="E52" i="7"/>
  <c r="B52" i="8"/>
  <c r="D52" i="8" s="1"/>
  <c r="A53" i="8"/>
  <c r="E52" i="8"/>
  <c r="B52" i="9"/>
  <c r="A53" i="9"/>
  <c r="B53" i="5"/>
  <c r="F53" i="5"/>
  <c r="A54" i="5"/>
  <c r="E53" i="5"/>
  <c r="F43" i="14" l="1"/>
  <c r="B45" i="14"/>
  <c r="E44" i="14"/>
  <c r="F44" i="14"/>
  <c r="C44" i="14"/>
  <c r="D53" i="7"/>
  <c r="B53" i="7"/>
  <c r="A54" i="7"/>
  <c r="E53" i="7"/>
  <c r="B53" i="8"/>
  <c r="D53" i="8" s="1"/>
  <c r="A54" i="8"/>
  <c r="E53" i="8"/>
  <c r="B53" i="9"/>
  <c r="A54" i="9"/>
  <c r="B54" i="5"/>
  <c r="F54" i="5" s="1"/>
  <c r="A55" i="5"/>
  <c r="E54" i="5"/>
  <c r="B46" i="14" l="1"/>
  <c r="C45" i="14"/>
  <c r="E45" i="14" s="1"/>
  <c r="B54" i="7"/>
  <c r="D54" i="7" s="1"/>
  <c r="A55" i="7"/>
  <c r="E54" i="7"/>
  <c r="B54" i="8"/>
  <c r="D54" i="8" s="1"/>
  <c r="A55" i="8"/>
  <c r="E54" i="8"/>
  <c r="B54" i="9"/>
  <c r="A55" i="9"/>
  <c r="B55" i="5"/>
  <c r="F55" i="5"/>
  <c r="A56" i="5"/>
  <c r="E55" i="5"/>
  <c r="F45" i="14" l="1"/>
  <c r="B47" i="14"/>
  <c r="F46" i="14"/>
  <c r="C46" i="14"/>
  <c r="E46" i="14" s="1"/>
  <c r="B55" i="7"/>
  <c r="D55" i="7" s="1"/>
  <c r="A56" i="7"/>
  <c r="E55" i="7"/>
  <c r="B55" i="8"/>
  <c r="D55" i="8" s="1"/>
  <c r="A56" i="8"/>
  <c r="B55" i="9"/>
  <c r="A56" i="9"/>
  <c r="B56" i="5"/>
  <c r="F56" i="5" s="1"/>
  <c r="A57" i="5"/>
  <c r="E56" i="5"/>
  <c r="B48" i="14" l="1"/>
  <c r="C47" i="14"/>
  <c r="E47" i="14" s="1"/>
  <c r="B56" i="7"/>
  <c r="D56" i="7" s="1"/>
  <c r="A57" i="7"/>
  <c r="E56" i="7"/>
  <c r="E55" i="8"/>
  <c r="B56" i="8"/>
  <c r="E56" i="8" s="1"/>
  <c r="A57" i="8"/>
  <c r="B56" i="9"/>
  <c r="A57" i="9"/>
  <c r="B57" i="5"/>
  <c r="A58" i="5"/>
  <c r="F57" i="5"/>
  <c r="E57" i="5"/>
  <c r="F47" i="14" l="1"/>
  <c r="B49" i="14"/>
  <c r="E48" i="14"/>
  <c r="F48" i="14"/>
  <c r="C48" i="14"/>
  <c r="B57" i="7"/>
  <c r="D57" i="7" s="1"/>
  <c r="A58" i="7"/>
  <c r="E57" i="7"/>
  <c r="B57" i="8"/>
  <c r="D57" i="8" s="1"/>
  <c r="A58" i="8"/>
  <c r="E57" i="8"/>
  <c r="D56" i="8"/>
  <c r="B57" i="9"/>
  <c r="A58" i="9"/>
  <c r="B58" i="5"/>
  <c r="F58" i="5" s="1"/>
  <c r="A59" i="5"/>
  <c r="E58" i="5"/>
  <c r="B50" i="14" l="1"/>
  <c r="C49" i="14"/>
  <c r="E49" i="14" s="1"/>
  <c r="B58" i="7"/>
  <c r="D58" i="7" s="1"/>
  <c r="A59" i="7"/>
  <c r="E58" i="7"/>
  <c r="B58" i="8"/>
  <c r="D58" i="8" s="1"/>
  <c r="A59" i="8"/>
  <c r="E58" i="8"/>
  <c r="B58" i="9"/>
  <c r="A59" i="9"/>
  <c r="B59" i="5"/>
  <c r="F59" i="5"/>
  <c r="A60" i="5"/>
  <c r="E59" i="5"/>
  <c r="F49" i="14" l="1"/>
  <c r="B51" i="14"/>
  <c r="F50" i="14"/>
  <c r="C50" i="14"/>
  <c r="E50" i="14" s="1"/>
  <c r="B59" i="7"/>
  <c r="D59" i="7" s="1"/>
  <c r="A60" i="7"/>
  <c r="E59" i="7"/>
  <c r="B59" i="8"/>
  <c r="D59" i="8" s="1"/>
  <c r="A60" i="8"/>
  <c r="E59" i="8"/>
  <c r="B59" i="9"/>
  <c r="A60" i="9"/>
  <c r="B60" i="5"/>
  <c r="F60" i="5" s="1"/>
  <c r="A61" i="5"/>
  <c r="E60" i="5"/>
  <c r="B52" i="14" l="1"/>
  <c r="C51" i="14"/>
  <c r="E51" i="14" s="1"/>
  <c r="B60" i="7"/>
  <c r="D60" i="7" s="1"/>
  <c r="A61" i="7"/>
  <c r="E60" i="7"/>
  <c r="A61" i="8"/>
  <c r="B60" i="8"/>
  <c r="D60" i="8" s="1"/>
  <c r="B60" i="9"/>
  <c r="A61" i="9"/>
  <c r="B61" i="5"/>
  <c r="F61" i="5"/>
  <c r="A62" i="5"/>
  <c r="E61" i="5"/>
  <c r="F51" i="14" l="1"/>
  <c r="B53" i="14"/>
  <c r="F52" i="14"/>
  <c r="C52" i="14"/>
  <c r="E52" i="14" s="1"/>
  <c r="B61" i="7"/>
  <c r="D61" i="7" s="1"/>
  <c r="A62" i="7"/>
  <c r="E61" i="7"/>
  <c r="E60" i="8"/>
  <c r="B61" i="8"/>
  <c r="E61" i="8" s="1"/>
  <c r="A62" i="8"/>
  <c r="B61" i="9"/>
  <c r="A62" i="9"/>
  <c r="B62" i="5"/>
  <c r="F62" i="5" s="1"/>
  <c r="A63" i="5"/>
  <c r="E62" i="5"/>
  <c r="B54" i="14" l="1"/>
  <c r="E53" i="14"/>
  <c r="C53" i="14"/>
  <c r="F53" i="14" s="1"/>
  <c r="D62" i="7"/>
  <c r="B62" i="7"/>
  <c r="A63" i="7"/>
  <c r="E62" i="7"/>
  <c r="D61" i="8"/>
  <c r="B62" i="8"/>
  <c r="E62" i="8" s="1"/>
  <c r="A63" i="8"/>
  <c r="B62" i="9"/>
  <c r="A63" i="9"/>
  <c r="B63" i="5"/>
  <c r="F63" i="5"/>
  <c r="A64" i="5"/>
  <c r="E63" i="5"/>
  <c r="B55" i="14" l="1"/>
  <c r="C54" i="14"/>
  <c r="E54" i="14" s="1"/>
  <c r="D63" i="7"/>
  <c r="B63" i="7"/>
  <c r="A64" i="7"/>
  <c r="E63" i="7"/>
  <c r="A64" i="8"/>
  <c r="B63" i="8"/>
  <c r="D63" i="8" s="1"/>
  <c r="D62" i="8"/>
  <c r="B63" i="9"/>
  <c r="A64" i="9"/>
  <c r="B64" i="5"/>
  <c r="F64" i="5" s="1"/>
  <c r="A65" i="5"/>
  <c r="E64" i="5"/>
  <c r="F54" i="14" l="1"/>
  <c r="B56" i="14"/>
  <c r="E55" i="14"/>
  <c r="F55" i="14"/>
  <c r="C55" i="14"/>
  <c r="B64" i="7"/>
  <c r="D64" i="7" s="1"/>
  <c r="A65" i="7"/>
  <c r="E63" i="8"/>
  <c r="B64" i="8"/>
  <c r="E64" i="8" s="1"/>
  <c r="A65" i="8"/>
  <c r="B64" i="9"/>
  <c r="A65" i="9"/>
  <c r="B65" i="5"/>
  <c r="A66" i="5"/>
  <c r="F65" i="5"/>
  <c r="E65" i="5"/>
  <c r="B57" i="14" l="1"/>
  <c r="C56" i="14"/>
  <c r="E56" i="14" s="1"/>
  <c r="E64" i="7"/>
  <c r="B65" i="7"/>
  <c r="E65" i="7" s="1"/>
  <c r="A66" i="7"/>
  <c r="A66" i="8"/>
  <c r="B65" i="8"/>
  <c r="D65" i="8" s="1"/>
  <c r="D64" i="8"/>
  <c r="B65" i="9"/>
  <c r="A66" i="9"/>
  <c r="B66" i="5"/>
  <c r="F66" i="5" s="1"/>
  <c r="A67" i="5"/>
  <c r="E66" i="5"/>
  <c r="F56" i="14" l="1"/>
  <c r="B58" i="14"/>
  <c r="E57" i="14"/>
  <c r="F57" i="14"/>
  <c r="C57" i="14"/>
  <c r="B66" i="7"/>
  <c r="D66" i="7" s="1"/>
  <c r="A67" i="7"/>
  <c r="D65" i="7"/>
  <c r="E65" i="8"/>
  <c r="B66" i="8"/>
  <c r="E66" i="8" s="1"/>
  <c r="A67" i="8"/>
  <c r="B66" i="9"/>
  <c r="A67" i="9"/>
  <c r="B67" i="5"/>
  <c r="F67" i="5"/>
  <c r="A68" i="5"/>
  <c r="E67" i="5"/>
  <c r="B59" i="14" l="1"/>
  <c r="C58" i="14"/>
  <c r="E58" i="14" s="1"/>
  <c r="E66" i="7"/>
  <c r="D67" i="7"/>
  <c r="B67" i="7"/>
  <c r="A68" i="7"/>
  <c r="E67" i="7"/>
  <c r="B67" i="8"/>
  <c r="D67" i="8" s="1"/>
  <c r="A68" i="8"/>
  <c r="E67" i="8"/>
  <c r="D66" i="8"/>
  <c r="B67" i="9"/>
  <c r="A68" i="9"/>
  <c r="B68" i="5"/>
  <c r="F68" i="5" s="1"/>
  <c r="A69" i="5"/>
  <c r="E68" i="5"/>
  <c r="F58" i="14" l="1"/>
  <c r="B60" i="14"/>
  <c r="E59" i="14"/>
  <c r="F59" i="14"/>
  <c r="C59" i="14"/>
  <c r="B68" i="7"/>
  <c r="D68" i="7" s="1"/>
  <c r="A69" i="7"/>
  <c r="E68" i="7"/>
  <c r="A69" i="8"/>
  <c r="B68" i="8"/>
  <c r="D68" i="8" s="1"/>
  <c r="E68" i="8"/>
  <c r="B68" i="9"/>
  <c r="A69" i="9"/>
  <c r="B69" i="5"/>
  <c r="F69" i="5"/>
  <c r="A70" i="5"/>
  <c r="E69" i="5"/>
  <c r="B61" i="14" l="1"/>
  <c r="C60" i="14"/>
  <c r="E60" i="14" s="1"/>
  <c r="B69" i="7"/>
  <c r="D69" i="7" s="1"/>
  <c r="A70" i="7"/>
  <c r="E69" i="7"/>
  <c r="B69" i="8"/>
  <c r="D69" i="8" s="1"/>
  <c r="E69" i="8"/>
  <c r="A70" i="8"/>
  <c r="B69" i="9"/>
  <c r="A70" i="9"/>
  <c r="B70" i="5"/>
  <c r="F70" i="5" s="1"/>
  <c r="A71" i="5"/>
  <c r="E70" i="5"/>
  <c r="F60" i="14" l="1"/>
  <c r="B62" i="14"/>
  <c r="E61" i="14"/>
  <c r="F61" i="14"/>
  <c r="C61" i="14"/>
  <c r="B70" i="7"/>
  <c r="D70" i="7" s="1"/>
  <c r="A71" i="7"/>
  <c r="E70" i="7"/>
  <c r="A71" i="8"/>
  <c r="B70" i="8"/>
  <c r="D70" i="8" s="1"/>
  <c r="B70" i="9"/>
  <c r="A71" i="9"/>
  <c r="B71" i="5"/>
  <c r="F71" i="5"/>
  <c r="A72" i="5"/>
  <c r="E71" i="5"/>
  <c r="B63" i="14" l="1"/>
  <c r="E62" i="14"/>
  <c r="C62" i="14"/>
  <c r="F62" i="14" s="1"/>
  <c r="B71" i="7"/>
  <c r="D71" i="7" s="1"/>
  <c r="A72" i="7"/>
  <c r="E71" i="7"/>
  <c r="E70" i="8"/>
  <c r="B71" i="8"/>
  <c r="E71" i="8" s="1"/>
  <c r="A72" i="8"/>
  <c r="B71" i="9"/>
  <c r="A72" i="9"/>
  <c r="B72" i="5"/>
  <c r="F72" i="5" s="1"/>
  <c r="A73" i="5"/>
  <c r="E72" i="5"/>
  <c r="B64" i="14" l="1"/>
  <c r="C63" i="14"/>
  <c r="E63" i="14" s="1"/>
  <c r="B72" i="7"/>
  <c r="D72" i="7" s="1"/>
  <c r="A73" i="7"/>
  <c r="E72" i="7"/>
  <c r="B72" i="8"/>
  <c r="D72" i="8" s="1"/>
  <c r="A73" i="8"/>
  <c r="E72" i="8"/>
  <c r="D71" i="8"/>
  <c r="B72" i="9"/>
  <c r="A73" i="9"/>
  <c r="B73" i="5"/>
  <c r="A74" i="5"/>
  <c r="F73" i="5"/>
  <c r="E73" i="5"/>
  <c r="F63" i="14" l="1"/>
  <c r="B65" i="14"/>
  <c r="E64" i="14"/>
  <c r="F64" i="14"/>
  <c r="C64" i="14"/>
  <c r="B73" i="7"/>
  <c r="D73" i="7" s="1"/>
  <c r="A74" i="7"/>
  <c r="E73" i="7"/>
  <c r="A74" i="8"/>
  <c r="B73" i="8"/>
  <c r="D73" i="8" s="1"/>
  <c r="E73" i="8"/>
  <c r="B73" i="9"/>
  <c r="A74" i="9"/>
  <c r="B74" i="5"/>
  <c r="F74" i="5" s="1"/>
  <c r="A75" i="5"/>
  <c r="E74" i="5"/>
  <c r="B66" i="14" l="1"/>
  <c r="C65" i="14"/>
  <c r="E65" i="14" s="1"/>
  <c r="B74" i="7"/>
  <c r="D74" i="7" s="1"/>
  <c r="A75" i="7"/>
  <c r="E74" i="7"/>
  <c r="B74" i="8"/>
  <c r="D74" i="8" s="1"/>
  <c r="A75" i="8"/>
  <c r="B74" i="9"/>
  <c r="A75" i="9"/>
  <c r="B75" i="5"/>
  <c r="A76" i="5"/>
  <c r="F75" i="5"/>
  <c r="E75" i="5"/>
  <c r="F65" i="14" l="1"/>
  <c r="B67" i="14"/>
  <c r="C66" i="14"/>
  <c r="E66" i="14" s="1"/>
  <c r="B75" i="7"/>
  <c r="D75" i="7" s="1"/>
  <c r="A76" i="7"/>
  <c r="E75" i="7"/>
  <c r="A76" i="8"/>
  <c r="B75" i="8"/>
  <c r="D75" i="8" s="1"/>
  <c r="E75" i="8"/>
  <c r="E74" i="8"/>
  <c r="B75" i="9"/>
  <c r="A76" i="9"/>
  <c r="B76" i="5"/>
  <c r="F76" i="5" s="1"/>
  <c r="A77" i="5"/>
  <c r="E76" i="5"/>
  <c r="F66" i="14" l="1"/>
  <c r="F67" i="14"/>
  <c r="B68" i="14"/>
  <c r="C67" i="14"/>
  <c r="E67" i="14"/>
  <c r="B76" i="7"/>
  <c r="D76" i="7" s="1"/>
  <c r="A77" i="7"/>
  <c r="E76" i="7"/>
  <c r="B76" i="8"/>
  <c r="D76" i="8" s="1"/>
  <c r="A77" i="8"/>
  <c r="B76" i="9"/>
  <c r="A77" i="9"/>
  <c r="B77" i="5"/>
  <c r="F77" i="5"/>
  <c r="A78" i="5"/>
  <c r="E77" i="5"/>
  <c r="C68" i="14" l="1"/>
  <c r="F68" i="14" s="1"/>
  <c r="E68" i="14"/>
  <c r="B69" i="14"/>
  <c r="B77" i="7"/>
  <c r="D77" i="7" s="1"/>
  <c r="A78" i="7"/>
  <c r="E77" i="7"/>
  <c r="B77" i="8"/>
  <c r="D77" i="8" s="1"/>
  <c r="A78" i="8"/>
  <c r="E77" i="8"/>
  <c r="E76" i="8"/>
  <c r="B77" i="9"/>
  <c r="A78" i="9"/>
  <c r="B78" i="5"/>
  <c r="F78" i="5" s="1"/>
  <c r="A79" i="5"/>
  <c r="E78" i="5"/>
  <c r="C69" i="14" l="1"/>
  <c r="F69" i="14" s="1"/>
  <c r="E69" i="14"/>
  <c r="B70" i="14"/>
  <c r="D78" i="7"/>
  <c r="B78" i="7"/>
  <c r="A79" i="7"/>
  <c r="E78" i="7"/>
  <c r="A79" i="8"/>
  <c r="B78" i="8"/>
  <c r="D78" i="8" s="1"/>
  <c r="B78" i="9"/>
  <c r="A79" i="9"/>
  <c r="B79" i="5"/>
  <c r="F79" i="5"/>
  <c r="A80" i="5"/>
  <c r="E79" i="5"/>
  <c r="B71" i="14" l="1"/>
  <c r="C70" i="14"/>
  <c r="E70" i="14" s="1"/>
  <c r="D79" i="7"/>
  <c r="B79" i="7"/>
  <c r="A80" i="7"/>
  <c r="E79" i="7"/>
  <c r="D79" i="8"/>
  <c r="B79" i="8"/>
  <c r="A80" i="8"/>
  <c r="E79" i="8"/>
  <c r="E78" i="8"/>
  <c r="B79" i="9"/>
  <c r="A80" i="9"/>
  <c r="B80" i="5"/>
  <c r="F80" i="5" s="1"/>
  <c r="A81" i="5"/>
  <c r="E80" i="5"/>
  <c r="E71" i="14" l="1"/>
  <c r="F71" i="14"/>
  <c r="B72" i="14"/>
  <c r="C71" i="14"/>
  <c r="F70" i="14"/>
  <c r="B80" i="7"/>
  <c r="D80" i="7" s="1"/>
  <c r="A81" i="7"/>
  <c r="E80" i="7"/>
  <c r="A81" i="8"/>
  <c r="B80" i="8"/>
  <c r="D80" i="8" s="1"/>
  <c r="B80" i="9"/>
  <c r="A81" i="9"/>
  <c r="B81" i="5"/>
  <c r="A82" i="5"/>
  <c r="F81" i="5"/>
  <c r="E81" i="5"/>
  <c r="B73" i="14" l="1"/>
  <c r="C72" i="14"/>
  <c r="E72" i="14" s="1"/>
  <c r="B81" i="7"/>
  <c r="D81" i="7" s="1"/>
  <c r="A82" i="7"/>
  <c r="E81" i="7"/>
  <c r="B81" i="8"/>
  <c r="D81" i="8" s="1"/>
  <c r="A82" i="8"/>
  <c r="E80" i="8"/>
  <c r="B81" i="9"/>
  <c r="A82" i="9"/>
  <c r="B82" i="5"/>
  <c r="F82" i="5" s="1"/>
  <c r="A83" i="5"/>
  <c r="E82" i="5"/>
  <c r="F72" i="14" l="1"/>
  <c r="E73" i="14"/>
  <c r="F73" i="14"/>
  <c r="B74" i="14"/>
  <c r="C73" i="14"/>
  <c r="D82" i="7"/>
  <c r="B82" i="7"/>
  <c r="A83" i="7"/>
  <c r="E82" i="7"/>
  <c r="A83" i="8"/>
  <c r="B82" i="8"/>
  <c r="D82" i="8" s="1"/>
  <c r="E82" i="8"/>
  <c r="E81" i="8"/>
  <c r="B82" i="9"/>
  <c r="A83" i="9"/>
  <c r="A84" i="5"/>
  <c r="B83" i="5"/>
  <c r="F83" i="5" s="1"/>
  <c r="E83" i="5"/>
  <c r="B75" i="14" l="1"/>
  <c r="C74" i="14"/>
  <c r="E74" i="14" s="1"/>
  <c r="B83" i="7"/>
  <c r="D83" i="7" s="1"/>
  <c r="A84" i="7"/>
  <c r="E83" i="7"/>
  <c r="B83" i="8"/>
  <c r="D83" i="8" s="1"/>
  <c r="A84" i="8"/>
  <c r="B83" i="9"/>
  <c r="A84" i="9"/>
  <c r="A85" i="5"/>
  <c r="B84" i="5"/>
  <c r="F84" i="5" s="1"/>
  <c r="E84" i="5"/>
  <c r="F75" i="14" l="1"/>
  <c r="B76" i="14"/>
  <c r="C75" i="14"/>
  <c r="E75" i="14" s="1"/>
  <c r="F74" i="14"/>
  <c r="B84" i="7"/>
  <c r="D84" i="7" s="1"/>
  <c r="A85" i="7"/>
  <c r="E84" i="7"/>
  <c r="A85" i="8"/>
  <c r="B84" i="8"/>
  <c r="D84" i="8" s="1"/>
  <c r="E84" i="8"/>
  <c r="E83" i="8"/>
  <c r="B84" i="9"/>
  <c r="A85" i="9"/>
  <c r="B85" i="5"/>
  <c r="E85" i="5" s="1"/>
  <c r="A86" i="5"/>
  <c r="F85" i="5"/>
  <c r="B77" i="14" l="1"/>
  <c r="C76" i="14"/>
  <c r="E76" i="14" s="1"/>
  <c r="B85" i="7"/>
  <c r="D85" i="7" s="1"/>
  <c r="A86" i="7"/>
  <c r="E85" i="7"/>
  <c r="B85" i="8"/>
  <c r="D85" i="8" s="1"/>
  <c r="A86" i="8"/>
  <c r="B85" i="9"/>
  <c r="A86" i="9"/>
  <c r="A87" i="5"/>
  <c r="B86" i="5"/>
  <c r="E86" i="5" s="1"/>
  <c r="F86" i="5"/>
  <c r="F76" i="14" l="1"/>
  <c r="B78" i="14"/>
  <c r="C77" i="14"/>
  <c r="E77" i="14" s="1"/>
  <c r="D86" i="7"/>
  <c r="B86" i="7"/>
  <c r="A87" i="7"/>
  <c r="E86" i="7"/>
  <c r="A87" i="8"/>
  <c r="B86" i="8"/>
  <c r="D86" i="8" s="1"/>
  <c r="E86" i="8"/>
  <c r="E85" i="8"/>
  <c r="B86" i="9"/>
  <c r="A87" i="9"/>
  <c r="A88" i="5"/>
  <c r="B87" i="5"/>
  <c r="E87" i="5" s="1"/>
  <c r="E78" i="14" l="1"/>
  <c r="F78" i="14"/>
  <c r="B79" i="14"/>
  <c r="C78" i="14"/>
  <c r="F77" i="14"/>
  <c r="B87" i="7"/>
  <c r="D87" i="7" s="1"/>
  <c r="A88" i="7"/>
  <c r="E87" i="7"/>
  <c r="A88" i="8"/>
  <c r="B87" i="8"/>
  <c r="D87" i="8" s="1"/>
  <c r="B87" i="9"/>
  <c r="A88" i="9"/>
  <c r="B88" i="5"/>
  <c r="E88" i="5" s="1"/>
  <c r="A89" i="5"/>
  <c r="F88" i="5"/>
  <c r="F87" i="5"/>
  <c r="B80" i="14" l="1"/>
  <c r="C79" i="14"/>
  <c r="E79" i="14" s="1"/>
  <c r="B88" i="7"/>
  <c r="D88" i="7" s="1"/>
  <c r="A89" i="7"/>
  <c r="E88" i="7"/>
  <c r="E87" i="8"/>
  <c r="B88" i="8"/>
  <c r="E88" i="8" s="1"/>
  <c r="A89" i="8"/>
  <c r="B88" i="9"/>
  <c r="A89" i="9"/>
  <c r="B89" i="5"/>
  <c r="F89" i="5" s="1"/>
  <c r="A90" i="5"/>
  <c r="B81" i="14" l="1"/>
  <c r="C80" i="14"/>
  <c r="E80" i="14" s="1"/>
  <c r="F79" i="14"/>
  <c r="A90" i="7"/>
  <c r="B89" i="7"/>
  <c r="D89" i="7" s="1"/>
  <c r="E89" i="7"/>
  <c r="A90" i="8"/>
  <c r="B89" i="8"/>
  <c r="D89" i="8" s="1"/>
  <c r="D88" i="8"/>
  <c r="B89" i="9"/>
  <c r="A90" i="9"/>
  <c r="B90" i="5"/>
  <c r="E90" i="5" s="1"/>
  <c r="A91" i="5"/>
  <c r="F90" i="5"/>
  <c r="E89" i="5"/>
  <c r="F81" i="14" l="1"/>
  <c r="B82" i="14"/>
  <c r="C81" i="14"/>
  <c r="E81" i="14" s="1"/>
  <c r="F80" i="14"/>
  <c r="A91" i="7"/>
  <c r="B90" i="7"/>
  <c r="E90" i="7" s="1"/>
  <c r="E89" i="8"/>
  <c r="B90" i="8"/>
  <c r="E90" i="8" s="1"/>
  <c r="A91" i="8"/>
  <c r="B90" i="9"/>
  <c r="A91" i="9"/>
  <c r="A92" i="5"/>
  <c r="B91" i="5"/>
  <c r="F91" i="5" s="1"/>
  <c r="E91" i="5"/>
  <c r="E82" i="14" l="1"/>
  <c r="F82" i="14"/>
  <c r="B83" i="14"/>
  <c r="C82" i="14"/>
  <c r="A92" i="7"/>
  <c r="B91" i="7"/>
  <c r="E91" i="7" s="1"/>
  <c r="D90" i="7"/>
  <c r="A92" i="8"/>
  <c r="B91" i="8"/>
  <c r="D91" i="8" s="1"/>
  <c r="D90" i="8"/>
  <c r="B91" i="9"/>
  <c r="A92" i="9"/>
  <c r="A93" i="5"/>
  <c r="B92" i="5"/>
  <c r="E92" i="5" s="1"/>
  <c r="E83" i="14" l="1"/>
  <c r="F83" i="14"/>
  <c r="B84" i="14"/>
  <c r="C83" i="14"/>
  <c r="D91" i="7"/>
  <c r="A93" i="7"/>
  <c r="B92" i="7"/>
  <c r="E92" i="7" s="1"/>
  <c r="D92" i="7"/>
  <c r="E91" i="8"/>
  <c r="A93" i="8"/>
  <c r="B92" i="8"/>
  <c r="E92" i="8" s="1"/>
  <c r="B92" i="9"/>
  <c r="A93" i="9"/>
  <c r="A94" i="5"/>
  <c r="B93" i="5"/>
  <c r="F93" i="5" s="1"/>
  <c r="E93" i="5"/>
  <c r="F92" i="5"/>
  <c r="B85" i="14" l="1"/>
  <c r="C84" i="14"/>
  <c r="E84" i="14" s="1"/>
  <c r="A94" i="7"/>
  <c r="B93" i="7"/>
  <c r="D93" i="7" s="1"/>
  <c r="E93" i="7"/>
  <c r="D92" i="8"/>
  <c r="B93" i="8"/>
  <c r="E93" i="8" s="1"/>
  <c r="A94" i="8"/>
  <c r="B93" i="9"/>
  <c r="A94" i="9"/>
  <c r="B94" i="5"/>
  <c r="E94" i="5" s="1"/>
  <c r="A95" i="5"/>
  <c r="B86" i="14" l="1"/>
  <c r="C85" i="14"/>
  <c r="E85" i="14" s="1"/>
  <c r="F84" i="14"/>
  <c r="A95" i="7"/>
  <c r="B94" i="7"/>
  <c r="E94" i="7" s="1"/>
  <c r="D93" i="8"/>
  <c r="D94" i="8"/>
  <c r="A95" i="8"/>
  <c r="E94" i="8"/>
  <c r="B94" i="8"/>
  <c r="B94" i="9"/>
  <c r="A95" i="9"/>
  <c r="F94" i="5"/>
  <c r="A96" i="5"/>
  <c r="E95" i="5"/>
  <c r="F95" i="5"/>
  <c r="B95" i="5"/>
  <c r="E86" i="14" l="1"/>
  <c r="B87" i="14"/>
  <c r="C86" i="14"/>
  <c r="F86" i="14" s="1"/>
  <c r="F85" i="14"/>
  <c r="D94" i="7"/>
  <c r="A96" i="7"/>
  <c r="B95" i="7"/>
  <c r="D95" i="7" s="1"/>
  <c r="A96" i="8"/>
  <c r="B95" i="8"/>
  <c r="D95" i="8" s="1"/>
  <c r="E95" i="8"/>
  <c r="B95" i="9"/>
  <c r="A96" i="9"/>
  <c r="A97" i="5"/>
  <c r="B96" i="5"/>
  <c r="E96" i="5" s="1"/>
  <c r="F96" i="5"/>
  <c r="F87" i="14" l="1"/>
  <c r="B88" i="14"/>
  <c r="C87" i="14"/>
  <c r="E87" i="14" s="1"/>
  <c r="E95" i="7"/>
  <c r="A97" i="7"/>
  <c r="B96" i="7"/>
  <c r="D96" i="7" s="1"/>
  <c r="B96" i="8"/>
  <c r="D96" i="8" s="1"/>
  <c r="A97" i="8"/>
  <c r="B96" i="9"/>
  <c r="A97" i="9"/>
  <c r="A98" i="5"/>
  <c r="B97" i="5"/>
  <c r="E97" i="5" s="1"/>
  <c r="B89" i="14" l="1"/>
  <c r="C88" i="14"/>
  <c r="E88" i="14" s="1"/>
  <c r="E96" i="7"/>
  <c r="A98" i="7"/>
  <c r="B97" i="7"/>
  <c r="D97" i="7" s="1"/>
  <c r="A98" i="8"/>
  <c r="B97" i="8"/>
  <c r="D97" i="8" s="1"/>
  <c r="E96" i="8"/>
  <c r="B97" i="9"/>
  <c r="A98" i="9"/>
  <c r="A99" i="5"/>
  <c r="B98" i="5"/>
  <c r="E98" i="5" s="1"/>
  <c r="F97" i="5"/>
  <c r="B90" i="14" l="1"/>
  <c r="C89" i="14"/>
  <c r="E89" i="14" s="1"/>
  <c r="F88" i="14"/>
  <c r="A99" i="7"/>
  <c r="E98" i="7"/>
  <c r="B98" i="7"/>
  <c r="D98" i="7" s="1"/>
  <c r="E97" i="7"/>
  <c r="E97" i="8"/>
  <c r="B98" i="8"/>
  <c r="E98" i="8" s="1"/>
  <c r="A99" i="8"/>
  <c r="B98" i="9"/>
  <c r="A99" i="9"/>
  <c r="F98" i="5"/>
  <c r="B99" i="5"/>
  <c r="E99" i="5" s="1"/>
  <c r="A100" i="5"/>
  <c r="F99" i="5"/>
  <c r="B91" i="14" l="1"/>
  <c r="C90" i="14"/>
  <c r="E90" i="14" s="1"/>
  <c r="F89" i="14"/>
  <c r="A100" i="7"/>
  <c r="B99" i="7"/>
  <c r="E99" i="7" s="1"/>
  <c r="A100" i="8"/>
  <c r="B99" i="8"/>
  <c r="D99" i="8" s="1"/>
  <c r="D98" i="8"/>
  <c r="B99" i="9"/>
  <c r="A100" i="9"/>
  <c r="A101" i="5"/>
  <c r="B100" i="5"/>
  <c r="F100" i="5" s="1"/>
  <c r="E100" i="5"/>
  <c r="B92" i="14" l="1"/>
  <c r="C91" i="14"/>
  <c r="E91" i="14" s="1"/>
  <c r="F90" i="14"/>
  <c r="D99" i="7"/>
  <c r="A101" i="7"/>
  <c r="B100" i="7"/>
  <c r="E100" i="7"/>
  <c r="D100" i="7"/>
  <c r="B100" i="8"/>
  <c r="D100" i="8" s="1"/>
  <c r="A101" i="8"/>
  <c r="E100" i="8"/>
  <c r="E99" i="8"/>
  <c r="B100" i="9"/>
  <c r="A101" i="9"/>
  <c r="B101" i="5"/>
  <c r="E101" i="5"/>
  <c r="F101" i="5"/>
  <c r="A102" i="5"/>
  <c r="B93" i="14" l="1"/>
  <c r="C92" i="14"/>
  <c r="E92" i="14" s="1"/>
  <c r="F91" i="14"/>
  <c r="A102" i="7"/>
  <c r="D101" i="7"/>
  <c r="B101" i="7"/>
  <c r="E101" i="7" s="1"/>
  <c r="A102" i="8"/>
  <c r="B101" i="8"/>
  <c r="D101" i="8" s="1"/>
  <c r="B101" i="9"/>
  <c r="A102" i="9"/>
  <c r="A103" i="5"/>
  <c r="B102" i="5"/>
  <c r="E102" i="5" s="1"/>
  <c r="B94" i="14" l="1"/>
  <c r="C93" i="14"/>
  <c r="E93" i="14" s="1"/>
  <c r="F92" i="14"/>
  <c r="A103" i="7"/>
  <c r="B102" i="7"/>
  <c r="E102" i="7" s="1"/>
  <c r="A103" i="8"/>
  <c r="B102" i="8"/>
  <c r="D102" i="8" s="1"/>
  <c r="E101" i="8"/>
  <c r="B102" i="9"/>
  <c r="A103" i="9"/>
  <c r="B103" i="5"/>
  <c r="F103" i="5"/>
  <c r="E103" i="5"/>
  <c r="A104" i="5"/>
  <c r="F102" i="5"/>
  <c r="B95" i="14" l="1"/>
  <c r="C94" i="14"/>
  <c r="E94" i="14" s="1"/>
  <c r="F93" i="14"/>
  <c r="D102" i="7"/>
  <c r="A104" i="7"/>
  <c r="B103" i="7"/>
  <c r="E103" i="7" s="1"/>
  <c r="E102" i="8"/>
  <c r="B103" i="8"/>
  <c r="E103" i="8" s="1"/>
  <c r="A104" i="8"/>
  <c r="B103" i="9"/>
  <c r="A104" i="9"/>
  <c r="A105" i="5"/>
  <c r="B104" i="5"/>
  <c r="E104" i="5" s="1"/>
  <c r="B96" i="14" l="1"/>
  <c r="C95" i="14"/>
  <c r="E95" i="14" s="1"/>
  <c r="F94" i="14"/>
  <c r="D103" i="7"/>
  <c r="A105" i="7"/>
  <c r="B104" i="7"/>
  <c r="E104" i="7"/>
  <c r="D104" i="7"/>
  <c r="D103" i="8"/>
  <c r="D104" i="8"/>
  <c r="A105" i="8"/>
  <c r="E104" i="8"/>
  <c r="B104" i="8"/>
  <c r="B104" i="9"/>
  <c r="A105" i="9"/>
  <c r="B105" i="5"/>
  <c r="E105" i="5" s="1"/>
  <c r="A106" i="5"/>
  <c r="F105" i="5"/>
  <c r="F104" i="5"/>
  <c r="B97" i="14" l="1"/>
  <c r="C96" i="14"/>
  <c r="E96" i="14" s="1"/>
  <c r="F95" i="14"/>
  <c r="A106" i="7"/>
  <c r="B105" i="7"/>
  <c r="D105" i="7" s="1"/>
  <c r="E105" i="7"/>
  <c r="B105" i="8"/>
  <c r="D105" i="8" s="1"/>
  <c r="A106" i="8"/>
  <c r="E105" i="8"/>
  <c r="B105" i="9"/>
  <c r="A106" i="9"/>
  <c r="A107" i="5"/>
  <c r="B106" i="5"/>
  <c r="E106" i="5" s="1"/>
  <c r="F96" i="14" l="1"/>
  <c r="E97" i="14"/>
  <c r="F97" i="14"/>
  <c r="B98" i="14"/>
  <c r="C97" i="14"/>
  <c r="A107" i="7"/>
  <c r="B106" i="7"/>
  <c r="E106" i="7" s="1"/>
  <c r="A107" i="8"/>
  <c r="B106" i="8"/>
  <c r="D106" i="8" s="1"/>
  <c r="E106" i="8"/>
  <c r="B106" i="9"/>
  <c r="A107" i="9"/>
  <c r="F106" i="5"/>
  <c r="B107" i="5"/>
  <c r="E107" i="5"/>
  <c r="F107" i="5"/>
  <c r="A108" i="5"/>
  <c r="E98" i="14" l="1"/>
  <c r="B99" i="14"/>
  <c r="C98" i="14"/>
  <c r="F98" i="14" s="1"/>
  <c r="D106" i="7"/>
  <c r="A108" i="7"/>
  <c r="B107" i="7"/>
  <c r="E107" i="7" s="1"/>
  <c r="B107" i="8"/>
  <c r="D107" i="8" s="1"/>
  <c r="A108" i="8"/>
  <c r="B107" i="9"/>
  <c r="A108" i="9"/>
  <c r="B108" i="5"/>
  <c r="E108" i="5" s="1"/>
  <c r="A109" i="5"/>
  <c r="B100" i="14" l="1"/>
  <c r="C99" i="14"/>
  <c r="E99" i="14" s="1"/>
  <c r="D107" i="7"/>
  <c r="A109" i="7"/>
  <c r="B108" i="7"/>
  <c r="E108" i="7"/>
  <c r="D108" i="7"/>
  <c r="E107" i="8"/>
  <c r="A109" i="8"/>
  <c r="B108" i="8"/>
  <c r="E108" i="8" s="1"/>
  <c r="B108" i="9"/>
  <c r="A109" i="9"/>
  <c r="B109" i="5"/>
  <c r="E109" i="5" s="1"/>
  <c r="F109" i="5"/>
  <c r="A110" i="5"/>
  <c r="F108" i="5"/>
  <c r="F99" i="14" l="1"/>
  <c r="E100" i="14"/>
  <c r="F100" i="14"/>
  <c r="B101" i="14"/>
  <c r="C100" i="14"/>
  <c r="A110" i="7"/>
  <c r="B109" i="7"/>
  <c r="D109" i="7" s="1"/>
  <c r="E109" i="7"/>
  <c r="B109" i="8"/>
  <c r="D109" i="8" s="1"/>
  <c r="A110" i="8"/>
  <c r="D108" i="8"/>
  <c r="B109" i="9"/>
  <c r="A110" i="9"/>
  <c r="B110" i="5"/>
  <c r="E110" i="5" s="1"/>
  <c r="A111" i="5"/>
  <c r="B102" i="14" l="1"/>
  <c r="C101" i="14"/>
  <c r="E101" i="14" s="1"/>
  <c r="A111" i="7"/>
  <c r="B110" i="7"/>
  <c r="D110" i="7" s="1"/>
  <c r="E109" i="8"/>
  <c r="D110" i="8"/>
  <c r="A111" i="8"/>
  <c r="E110" i="8"/>
  <c r="B110" i="8"/>
  <c r="B110" i="9"/>
  <c r="A111" i="9"/>
  <c r="B111" i="5"/>
  <c r="E111" i="5" s="1"/>
  <c r="F111" i="5"/>
  <c r="A112" i="5"/>
  <c r="F110" i="5"/>
  <c r="B103" i="14" l="1"/>
  <c r="C102" i="14"/>
  <c r="E102" i="14" s="1"/>
  <c r="F101" i="14"/>
  <c r="E110" i="7"/>
  <c r="A112" i="7"/>
  <c r="D111" i="7"/>
  <c r="B111" i="7"/>
  <c r="E111" i="7" s="1"/>
  <c r="A112" i="8"/>
  <c r="B111" i="8"/>
  <c r="D111" i="8" s="1"/>
  <c r="E111" i="8"/>
  <c r="B111" i="9"/>
  <c r="A112" i="9"/>
  <c r="A113" i="5"/>
  <c r="B112" i="5"/>
  <c r="E112" i="5" s="1"/>
  <c r="B104" i="14" l="1"/>
  <c r="C103" i="14"/>
  <c r="E103" i="14" s="1"/>
  <c r="F102" i="14"/>
  <c r="A113" i="7"/>
  <c r="B112" i="7"/>
  <c r="E112" i="7"/>
  <c r="D112" i="7"/>
  <c r="B112" i="8"/>
  <c r="D112" i="8" s="1"/>
  <c r="A113" i="8"/>
  <c r="B112" i="9"/>
  <c r="A113" i="9"/>
  <c r="B113" i="5"/>
  <c r="E113" i="5"/>
  <c r="F113" i="5"/>
  <c r="A114" i="5"/>
  <c r="F112" i="5"/>
  <c r="B105" i="14" l="1"/>
  <c r="C104" i="14"/>
  <c r="E104" i="14" s="1"/>
  <c r="F103" i="14"/>
  <c r="A114" i="7"/>
  <c r="B113" i="7"/>
  <c r="D113" i="7" s="1"/>
  <c r="E113" i="7"/>
  <c r="A114" i="8"/>
  <c r="B113" i="8"/>
  <c r="D113" i="8" s="1"/>
  <c r="E113" i="8"/>
  <c r="E112" i="8"/>
  <c r="B113" i="9"/>
  <c r="A114" i="9"/>
  <c r="A115" i="5"/>
  <c r="B114" i="5"/>
  <c r="E114" i="5" s="1"/>
  <c r="F114" i="5"/>
  <c r="B106" i="14" l="1"/>
  <c r="C105" i="14"/>
  <c r="E105" i="14" s="1"/>
  <c r="F104" i="14"/>
  <c r="A115" i="7"/>
  <c r="B114" i="7"/>
  <c r="E114" i="7" s="1"/>
  <c r="A115" i="8"/>
  <c r="B114" i="8"/>
  <c r="D114" i="8" s="1"/>
  <c r="B114" i="9"/>
  <c r="A115" i="9"/>
  <c r="B115" i="5"/>
  <c r="A116" i="5"/>
  <c r="E115" i="5"/>
  <c r="F115" i="5"/>
  <c r="B107" i="14" l="1"/>
  <c r="C106" i="14"/>
  <c r="E106" i="14" s="1"/>
  <c r="F105" i="14"/>
  <c r="D114" i="7"/>
  <c r="A116" i="7"/>
  <c r="B115" i="7"/>
  <c r="E115" i="7" s="1"/>
  <c r="E114" i="8"/>
  <c r="B115" i="8"/>
  <c r="D115" i="8" s="1"/>
  <c r="A116" i="8"/>
  <c r="E115" i="8"/>
  <c r="B115" i="9"/>
  <c r="A116" i="9"/>
  <c r="A117" i="5"/>
  <c r="B116" i="5"/>
  <c r="E116" i="5" s="1"/>
  <c r="F116" i="5"/>
  <c r="B108" i="14" l="1"/>
  <c r="C107" i="14"/>
  <c r="E107" i="14" s="1"/>
  <c r="F106" i="14"/>
  <c r="D115" i="7"/>
  <c r="A117" i="7"/>
  <c r="B116" i="7"/>
  <c r="E116" i="7"/>
  <c r="D116" i="7"/>
  <c r="A117" i="8"/>
  <c r="B116" i="8"/>
  <c r="D116" i="8" s="1"/>
  <c r="B116" i="9"/>
  <c r="A117" i="9"/>
  <c r="B117" i="5"/>
  <c r="E117" i="5" s="1"/>
  <c r="F117" i="5"/>
  <c r="A118" i="5"/>
  <c r="B109" i="14" l="1"/>
  <c r="C108" i="14"/>
  <c r="E108" i="14" s="1"/>
  <c r="F107" i="14"/>
  <c r="A118" i="7"/>
  <c r="D117" i="7"/>
  <c r="B117" i="7"/>
  <c r="E117" i="7"/>
  <c r="B117" i="8"/>
  <c r="D117" i="8" s="1"/>
  <c r="A118" i="8"/>
  <c r="E117" i="8"/>
  <c r="E116" i="8"/>
  <c r="B117" i="9"/>
  <c r="A118" i="9"/>
  <c r="A119" i="5"/>
  <c r="B118" i="5"/>
  <c r="E118" i="5" s="1"/>
  <c r="B110" i="14" l="1"/>
  <c r="C109" i="14"/>
  <c r="E109" i="14" s="1"/>
  <c r="F108" i="14"/>
  <c r="A119" i="7"/>
  <c r="E118" i="7"/>
  <c r="B118" i="7"/>
  <c r="D118" i="7" s="1"/>
  <c r="A119" i="8"/>
  <c r="B118" i="8"/>
  <c r="D118" i="8" s="1"/>
  <c r="B118" i="9"/>
  <c r="A119" i="9"/>
  <c r="A120" i="5"/>
  <c r="B119" i="5"/>
  <c r="F119" i="5" s="1"/>
  <c r="E119" i="5"/>
  <c r="F118" i="5"/>
  <c r="B111" i="14" l="1"/>
  <c r="C110" i="14"/>
  <c r="E110" i="14" s="1"/>
  <c r="F109" i="14"/>
  <c r="A120" i="7"/>
  <c r="B119" i="7"/>
  <c r="D119" i="7" s="1"/>
  <c r="B119" i="8"/>
  <c r="D119" i="8" s="1"/>
  <c r="A120" i="8"/>
  <c r="E118" i="8"/>
  <c r="B119" i="9"/>
  <c r="A120" i="9"/>
  <c r="B120" i="5"/>
  <c r="F120" i="5" s="1"/>
  <c r="E120" i="5"/>
  <c r="A121" i="5"/>
  <c r="B112" i="14" l="1"/>
  <c r="C111" i="14"/>
  <c r="E111" i="14" s="1"/>
  <c r="F110" i="14"/>
  <c r="E119" i="7"/>
  <c r="A121" i="7"/>
  <c r="B120" i="7"/>
  <c r="D120" i="7" s="1"/>
  <c r="E120" i="7"/>
  <c r="A121" i="8"/>
  <c r="B120" i="8"/>
  <c r="D120" i="8" s="1"/>
  <c r="E120" i="8"/>
  <c r="E119" i="8"/>
  <c r="B120" i="9"/>
  <c r="A121" i="9"/>
  <c r="A122" i="5"/>
  <c r="B121" i="5"/>
  <c r="F121" i="5" s="1"/>
  <c r="E121" i="5"/>
  <c r="B113" i="14" l="1"/>
  <c r="C112" i="14"/>
  <c r="E112" i="14" s="1"/>
  <c r="F111" i="14"/>
  <c r="A122" i="7"/>
  <c r="B121" i="7"/>
  <c r="D121" i="7" s="1"/>
  <c r="E121" i="7"/>
  <c r="A122" i="8"/>
  <c r="B121" i="8"/>
  <c r="D121" i="8" s="1"/>
  <c r="B121" i="9"/>
  <c r="A122" i="9"/>
  <c r="A123" i="5"/>
  <c r="B122" i="5"/>
  <c r="E122" i="5"/>
  <c r="F122" i="5"/>
  <c r="B114" i="14" l="1"/>
  <c r="C113" i="14"/>
  <c r="E113" i="14" s="1"/>
  <c r="F112" i="14"/>
  <c r="A123" i="7"/>
  <c r="B122" i="7"/>
  <c r="E122" i="7" s="1"/>
  <c r="E121" i="8"/>
  <c r="B122" i="8"/>
  <c r="E122" i="8" s="1"/>
  <c r="A123" i="8"/>
  <c r="B122" i="9"/>
  <c r="A123" i="9"/>
  <c r="A124" i="5"/>
  <c r="B123" i="5"/>
  <c r="F123" i="5" s="1"/>
  <c r="E123" i="5"/>
  <c r="B115" i="14" l="1"/>
  <c r="C114" i="14"/>
  <c r="E114" i="14" s="1"/>
  <c r="F113" i="14"/>
  <c r="D122" i="7"/>
  <c r="A124" i="7"/>
  <c r="D123" i="7"/>
  <c r="B123" i="7"/>
  <c r="E123" i="7" s="1"/>
  <c r="A124" i="8"/>
  <c r="B123" i="8"/>
  <c r="D123" i="8" s="1"/>
  <c r="D122" i="8"/>
  <c r="B123" i="9"/>
  <c r="A124" i="9"/>
  <c r="B124" i="5"/>
  <c r="F124" i="5" s="1"/>
  <c r="A125" i="5"/>
  <c r="E124" i="5"/>
  <c r="B116" i="14" l="1"/>
  <c r="C115" i="14"/>
  <c r="E115" i="14" s="1"/>
  <c r="F114" i="14"/>
  <c r="A125" i="7"/>
  <c r="B124" i="7"/>
  <c r="E124" i="7"/>
  <c r="D124" i="7"/>
  <c r="D124" i="8"/>
  <c r="B124" i="8"/>
  <c r="A125" i="8"/>
  <c r="E124" i="8"/>
  <c r="E123" i="8"/>
  <c r="B124" i="9"/>
  <c r="A125" i="9"/>
  <c r="A126" i="5"/>
  <c r="B125" i="5"/>
  <c r="E125" i="5" s="1"/>
  <c r="B117" i="14" l="1"/>
  <c r="C116" i="14"/>
  <c r="E116" i="14" s="1"/>
  <c r="F115" i="14"/>
  <c r="A126" i="7"/>
  <c r="B125" i="7"/>
  <c r="D125" i="7" s="1"/>
  <c r="E125" i="7"/>
  <c r="A126" i="8"/>
  <c r="B125" i="8"/>
  <c r="D125" i="8" s="1"/>
  <c r="B125" i="9"/>
  <c r="A126" i="9"/>
  <c r="B126" i="5"/>
  <c r="F126" i="5" s="1"/>
  <c r="A127" i="5"/>
  <c r="E126" i="5"/>
  <c r="F125" i="5"/>
  <c r="B118" i="14" l="1"/>
  <c r="C117" i="14"/>
  <c r="E117" i="14" s="1"/>
  <c r="F116" i="14"/>
  <c r="A127" i="7"/>
  <c r="B126" i="7"/>
  <c r="E126" i="7" s="1"/>
  <c r="E125" i="8"/>
  <c r="B126" i="8"/>
  <c r="E126" i="8" s="1"/>
  <c r="A127" i="8"/>
  <c r="B126" i="9"/>
  <c r="A127" i="9"/>
  <c r="A128" i="5"/>
  <c r="B127" i="5"/>
  <c r="E127" i="5" s="1"/>
  <c r="F127" i="5"/>
  <c r="B119" i="14" l="1"/>
  <c r="C118" i="14"/>
  <c r="E118" i="14" s="1"/>
  <c r="F117" i="14"/>
  <c r="D126" i="7"/>
  <c r="A128" i="7"/>
  <c r="B127" i="7"/>
  <c r="E127" i="7" s="1"/>
  <c r="A128" i="8"/>
  <c r="B127" i="8"/>
  <c r="D127" i="8" s="1"/>
  <c r="D126" i="8"/>
  <c r="B127" i="9"/>
  <c r="A128" i="9"/>
  <c r="A129" i="5"/>
  <c r="B128" i="5"/>
  <c r="E128" i="5"/>
  <c r="F128" i="5"/>
  <c r="B120" i="14" l="1"/>
  <c r="C119" i="14"/>
  <c r="E119" i="14" s="1"/>
  <c r="F118" i="14"/>
  <c r="D127" i="7"/>
  <c r="A129" i="7"/>
  <c r="B128" i="7"/>
  <c r="E128" i="7"/>
  <c r="D128" i="7"/>
  <c r="B128" i="8"/>
  <c r="D128" i="8" s="1"/>
  <c r="A129" i="8"/>
  <c r="E127" i="8"/>
  <c r="B128" i="9"/>
  <c r="A129" i="9"/>
  <c r="A130" i="5"/>
  <c r="B129" i="5"/>
  <c r="F129" i="5" s="1"/>
  <c r="E129" i="5"/>
  <c r="B121" i="14" l="1"/>
  <c r="C120" i="14"/>
  <c r="E120" i="14" s="1"/>
  <c r="F119" i="14"/>
  <c r="A130" i="7"/>
  <c r="B129" i="7"/>
  <c r="D129" i="7" s="1"/>
  <c r="E129" i="7"/>
  <c r="E128" i="8"/>
  <c r="A130" i="8"/>
  <c r="B129" i="8"/>
  <c r="E129" i="8" s="1"/>
  <c r="B129" i="9"/>
  <c r="A130" i="9"/>
  <c r="B130" i="5"/>
  <c r="F130" i="5" s="1"/>
  <c r="E130" i="5"/>
  <c r="A131" i="5"/>
  <c r="B122" i="14" l="1"/>
  <c r="C121" i="14"/>
  <c r="E121" i="14" s="1"/>
  <c r="F120" i="14"/>
  <c r="A131" i="7"/>
  <c r="B130" i="7"/>
  <c r="E130" i="7" s="1"/>
  <c r="D129" i="8"/>
  <c r="A131" i="8"/>
  <c r="B130" i="8"/>
  <c r="D130" i="8" s="1"/>
  <c r="B130" i="9"/>
  <c r="A131" i="9"/>
  <c r="A132" i="5"/>
  <c r="B131" i="5"/>
  <c r="F131" i="5" s="1"/>
  <c r="B123" i="14" l="1"/>
  <c r="C122" i="14"/>
  <c r="E122" i="14" s="1"/>
  <c r="F121" i="14"/>
  <c r="D130" i="7"/>
  <c r="A132" i="7"/>
  <c r="D131" i="7"/>
  <c r="B131" i="7"/>
  <c r="E131" i="7" s="1"/>
  <c r="E130" i="8"/>
  <c r="B131" i="8"/>
  <c r="E131" i="8" s="1"/>
  <c r="A132" i="8"/>
  <c r="B131" i="9"/>
  <c r="A132" i="9"/>
  <c r="E131" i="5"/>
  <c r="B132" i="5"/>
  <c r="F132" i="5" s="1"/>
  <c r="E132" i="5"/>
  <c r="A133" i="5"/>
  <c r="B124" i="14" l="1"/>
  <c r="C123" i="14"/>
  <c r="E123" i="14" s="1"/>
  <c r="F122" i="14"/>
  <c r="A133" i="7"/>
  <c r="B132" i="7"/>
  <c r="E132" i="7" s="1"/>
  <c r="D132" i="7"/>
  <c r="D131" i="8"/>
  <c r="A133" i="8"/>
  <c r="B132" i="8"/>
  <c r="D132" i="8" s="1"/>
  <c r="B132" i="9"/>
  <c r="A133" i="9"/>
  <c r="B133" i="5"/>
  <c r="F133" i="5" s="1"/>
  <c r="A134" i="5"/>
  <c r="E133" i="5"/>
  <c r="B125" i="14" l="1"/>
  <c r="C124" i="14"/>
  <c r="E124" i="14" s="1"/>
  <c r="F123" i="14"/>
  <c r="A134" i="7"/>
  <c r="B133" i="7"/>
  <c r="E133" i="7" s="1"/>
  <c r="E132" i="8"/>
  <c r="B133" i="8"/>
  <c r="E133" i="8" s="1"/>
  <c r="A134" i="8"/>
  <c r="B133" i="9"/>
  <c r="A134" i="9"/>
  <c r="A135" i="5"/>
  <c r="B134" i="5"/>
  <c r="F134" i="5" s="1"/>
  <c r="E134" i="5"/>
  <c r="B126" i="14" l="1"/>
  <c r="C125" i="14"/>
  <c r="E125" i="14" s="1"/>
  <c r="F124" i="14"/>
  <c r="D133" i="7"/>
  <c r="A135" i="7"/>
  <c r="B134" i="7"/>
  <c r="D134" i="7" s="1"/>
  <c r="D133" i="8"/>
  <c r="A135" i="8"/>
  <c r="E134" i="8"/>
  <c r="B134" i="8"/>
  <c r="D134" i="8" s="1"/>
  <c r="B134" i="9"/>
  <c r="A135" i="9"/>
  <c r="B135" i="5"/>
  <c r="F135" i="5" s="1"/>
  <c r="E135" i="5"/>
  <c r="A136" i="5"/>
  <c r="B127" i="14" l="1"/>
  <c r="C126" i="14"/>
  <c r="E126" i="14" s="1"/>
  <c r="F125" i="14"/>
  <c r="E134" i="7"/>
  <c r="A136" i="7"/>
  <c r="D135" i="7"/>
  <c r="B135" i="7"/>
  <c r="E135" i="7" s="1"/>
  <c r="B135" i="8"/>
  <c r="D135" i="8" s="1"/>
  <c r="A136" i="8"/>
  <c r="E135" i="8"/>
  <c r="B135" i="9"/>
  <c r="A136" i="9"/>
  <c r="B136" i="5"/>
  <c r="F136" i="5" s="1"/>
  <c r="E136" i="5"/>
  <c r="A137" i="5"/>
  <c r="B128" i="14" l="1"/>
  <c r="C127" i="14"/>
  <c r="E127" i="14" s="1"/>
  <c r="F126" i="14"/>
  <c r="A137" i="7"/>
  <c r="B136" i="7"/>
  <c r="E136" i="7" s="1"/>
  <c r="D136" i="7"/>
  <c r="A137" i="8"/>
  <c r="B136" i="8"/>
  <c r="D136" i="8" s="1"/>
  <c r="B136" i="9"/>
  <c r="A137" i="9"/>
  <c r="A138" i="5"/>
  <c r="B137" i="5"/>
  <c r="F137" i="5" s="1"/>
  <c r="E137" i="5"/>
  <c r="B129" i="14" l="1"/>
  <c r="C128" i="14"/>
  <c r="E128" i="14" s="1"/>
  <c r="F127" i="14"/>
  <c r="A138" i="7"/>
  <c r="B137" i="7"/>
  <c r="D137" i="7" s="1"/>
  <c r="E137" i="7"/>
  <c r="B137" i="8"/>
  <c r="D137" i="8" s="1"/>
  <c r="A138" i="8"/>
  <c r="E137" i="8"/>
  <c r="E136" i="8"/>
  <c r="B137" i="9"/>
  <c r="A138" i="9"/>
  <c r="A139" i="5"/>
  <c r="B138" i="5"/>
  <c r="F138" i="5" s="1"/>
  <c r="E138" i="5"/>
  <c r="B130" i="14" l="1"/>
  <c r="C129" i="14"/>
  <c r="E129" i="14" s="1"/>
  <c r="F128" i="14"/>
  <c r="A139" i="7"/>
  <c r="B138" i="7"/>
  <c r="E138" i="7" s="1"/>
  <c r="A139" i="8"/>
  <c r="B138" i="8"/>
  <c r="D138" i="8" s="1"/>
  <c r="B138" i="9"/>
  <c r="A139" i="9"/>
  <c r="B139" i="5"/>
  <c r="F139" i="5" s="1"/>
  <c r="A140" i="5"/>
  <c r="E139" i="5"/>
  <c r="F129" i="14" l="1"/>
  <c r="B131" i="14"/>
  <c r="C130" i="14"/>
  <c r="E130" i="14" s="1"/>
  <c r="D138" i="7"/>
  <c r="A140" i="7"/>
  <c r="B139" i="7"/>
  <c r="E139" i="7" s="1"/>
  <c r="B139" i="8"/>
  <c r="D139" i="8" s="1"/>
  <c r="A140" i="8"/>
  <c r="E139" i="8"/>
  <c r="E138" i="8"/>
  <c r="B139" i="9"/>
  <c r="A140" i="9"/>
  <c r="A141" i="5"/>
  <c r="B140" i="5"/>
  <c r="F140" i="5" s="1"/>
  <c r="E140" i="5"/>
  <c r="B132" i="14" l="1"/>
  <c r="C131" i="14"/>
  <c r="E131" i="14" s="1"/>
  <c r="F130" i="14"/>
  <c r="D139" i="7"/>
  <c r="A141" i="7"/>
  <c r="B140" i="7"/>
  <c r="E140" i="7"/>
  <c r="D140" i="7"/>
  <c r="A141" i="8"/>
  <c r="B140" i="8"/>
  <c r="D140" i="8" s="1"/>
  <c r="B140" i="9"/>
  <c r="A141" i="9"/>
  <c r="A142" i="5"/>
  <c r="B141" i="5"/>
  <c r="F141" i="5" s="1"/>
  <c r="E141" i="5"/>
  <c r="B133" i="14" l="1"/>
  <c r="C132" i="14"/>
  <c r="E132" i="14" s="1"/>
  <c r="F131" i="14"/>
  <c r="A142" i="7"/>
  <c r="B141" i="7"/>
  <c r="D141" i="7" s="1"/>
  <c r="E141" i="7"/>
  <c r="E140" i="8"/>
  <c r="B141" i="8"/>
  <c r="E141" i="8" s="1"/>
  <c r="A142" i="8"/>
  <c r="B141" i="9"/>
  <c r="A142" i="9"/>
  <c r="A143" i="5"/>
  <c r="B142" i="5"/>
  <c r="F142" i="5" s="1"/>
  <c r="E142" i="5"/>
  <c r="F132" i="14" l="1"/>
  <c r="E133" i="14"/>
  <c r="F133" i="14"/>
  <c r="B134" i="14"/>
  <c r="C133" i="14"/>
  <c r="A143" i="7"/>
  <c r="B142" i="7"/>
  <c r="E142" i="7" s="1"/>
  <c r="A143" i="8"/>
  <c r="B142" i="8"/>
  <c r="D142" i="8" s="1"/>
  <c r="D141" i="8"/>
  <c r="B142" i="9"/>
  <c r="A143" i="9"/>
  <c r="A144" i="5"/>
  <c r="B143" i="5"/>
  <c r="F143" i="5" s="1"/>
  <c r="B135" i="14" l="1"/>
  <c r="C134" i="14"/>
  <c r="E134" i="14" s="1"/>
  <c r="D142" i="7"/>
  <c r="A144" i="7"/>
  <c r="D143" i="7"/>
  <c r="B143" i="7"/>
  <c r="E143" i="7" s="1"/>
  <c r="E142" i="8"/>
  <c r="B143" i="8"/>
  <c r="E143" i="8" s="1"/>
  <c r="A144" i="8"/>
  <c r="B143" i="9"/>
  <c r="A144" i="9"/>
  <c r="A145" i="5"/>
  <c r="B144" i="5"/>
  <c r="F144" i="5" s="1"/>
  <c r="E144" i="5"/>
  <c r="E143" i="5"/>
  <c r="B136" i="14" l="1"/>
  <c r="C135" i="14"/>
  <c r="E135" i="14" s="1"/>
  <c r="F134" i="14"/>
  <c r="A145" i="7"/>
  <c r="B144" i="7"/>
  <c r="E144" i="7" s="1"/>
  <c r="D144" i="7"/>
  <c r="D143" i="8"/>
  <c r="A145" i="8"/>
  <c r="E144" i="8"/>
  <c r="B144" i="8"/>
  <c r="D144" i="8" s="1"/>
  <c r="B144" i="9"/>
  <c r="A145" i="9"/>
  <c r="A146" i="5"/>
  <c r="B145" i="5"/>
  <c r="F145" i="5" s="1"/>
  <c r="E145" i="5"/>
  <c r="B137" i="14" l="1"/>
  <c r="C136" i="14"/>
  <c r="E136" i="14" s="1"/>
  <c r="F135" i="14"/>
  <c r="A146" i="7"/>
  <c r="D145" i="7"/>
  <c r="B145" i="7"/>
  <c r="E145" i="7"/>
  <c r="B145" i="8"/>
  <c r="D145" i="8" s="1"/>
  <c r="A146" i="8"/>
  <c r="B145" i="9"/>
  <c r="A146" i="9"/>
  <c r="A147" i="5"/>
  <c r="B146" i="5"/>
  <c r="F146" i="5" s="1"/>
  <c r="E146" i="5"/>
  <c r="F136" i="14" l="1"/>
  <c r="E137" i="14"/>
  <c r="F137" i="14"/>
  <c r="B138" i="14"/>
  <c r="C137" i="14"/>
  <c r="A147" i="7"/>
  <c r="B146" i="7"/>
  <c r="E146" i="7" s="1"/>
  <c r="A147" i="8"/>
  <c r="B146" i="8"/>
  <c r="D146" i="8" s="1"/>
  <c r="E146" i="8"/>
  <c r="E145" i="8"/>
  <c r="B146" i="9"/>
  <c r="A147" i="9"/>
  <c r="A148" i="5"/>
  <c r="B147" i="5"/>
  <c r="F147" i="5" s="1"/>
  <c r="E147" i="5"/>
  <c r="B139" i="14" l="1"/>
  <c r="C138" i="14"/>
  <c r="E138" i="14" s="1"/>
  <c r="D146" i="7"/>
  <c r="A148" i="7"/>
  <c r="E147" i="7"/>
  <c r="D147" i="7"/>
  <c r="B147" i="7"/>
  <c r="B147" i="8"/>
  <c r="D147" i="8" s="1"/>
  <c r="A148" i="8"/>
  <c r="B147" i="9"/>
  <c r="A148" i="9"/>
  <c r="A149" i="5"/>
  <c r="B148" i="5"/>
  <c r="F148" i="5" s="1"/>
  <c r="F138" i="14" l="1"/>
  <c r="E139" i="14"/>
  <c r="F139" i="14"/>
  <c r="B140" i="14"/>
  <c r="C139" i="14"/>
  <c r="A149" i="7"/>
  <c r="B148" i="7"/>
  <c r="E148" i="7" s="1"/>
  <c r="D148" i="7"/>
  <c r="A149" i="8"/>
  <c r="B148" i="8"/>
  <c r="D148" i="8" s="1"/>
  <c r="E148" i="8"/>
  <c r="E147" i="8"/>
  <c r="B148" i="9"/>
  <c r="A149" i="9"/>
  <c r="E148" i="5"/>
  <c r="A150" i="5"/>
  <c r="B149" i="5"/>
  <c r="F149" i="5" s="1"/>
  <c r="E149" i="5"/>
  <c r="B141" i="14" l="1"/>
  <c r="C140" i="14"/>
  <c r="E140" i="14" s="1"/>
  <c r="A150" i="7"/>
  <c r="D149" i="7"/>
  <c r="B149" i="7"/>
  <c r="E149" i="7"/>
  <c r="B149" i="8"/>
  <c r="D149" i="8" s="1"/>
  <c r="A150" i="8"/>
  <c r="B149" i="9"/>
  <c r="A150" i="9"/>
  <c r="A151" i="5"/>
  <c r="B150" i="5"/>
  <c r="F150" i="5" s="1"/>
  <c r="E150" i="5"/>
  <c r="B142" i="14" l="1"/>
  <c r="C141" i="14"/>
  <c r="E141" i="14" s="1"/>
  <c r="F140" i="14"/>
  <c r="A151" i="7"/>
  <c r="E150" i="7"/>
  <c r="B150" i="7"/>
  <c r="D150" i="7" s="1"/>
  <c r="A151" i="8"/>
  <c r="B150" i="8"/>
  <c r="D150" i="8" s="1"/>
  <c r="E150" i="8"/>
  <c r="E149" i="8"/>
  <c r="B150" i="9"/>
  <c r="A151" i="9"/>
  <c r="A152" i="5"/>
  <c r="B151" i="5"/>
  <c r="F151" i="5" s="1"/>
  <c r="E151" i="5"/>
  <c r="B143" i="14" l="1"/>
  <c r="C142" i="14"/>
  <c r="E142" i="14" s="1"/>
  <c r="F141" i="14"/>
  <c r="A152" i="7"/>
  <c r="B151" i="7"/>
  <c r="D151" i="7" s="1"/>
  <c r="A152" i="8"/>
  <c r="B151" i="8"/>
  <c r="D151" i="8" s="1"/>
  <c r="B151" i="9"/>
  <c r="A152" i="9"/>
  <c r="A153" i="5"/>
  <c r="B152" i="5"/>
  <c r="F152" i="5" s="1"/>
  <c r="E152" i="5"/>
  <c r="B144" i="14" l="1"/>
  <c r="C143" i="14"/>
  <c r="E143" i="14" s="1"/>
  <c r="F142" i="14"/>
  <c r="E151" i="7"/>
  <c r="A153" i="7"/>
  <c r="B152" i="7"/>
  <c r="D152" i="7" s="1"/>
  <c r="E152" i="7"/>
  <c r="E151" i="8"/>
  <c r="B152" i="8"/>
  <c r="E152" i="8" s="1"/>
  <c r="A153" i="8"/>
  <c r="B152" i="9"/>
  <c r="A153" i="9"/>
  <c r="A154" i="5"/>
  <c r="B153" i="5"/>
  <c r="F153" i="5" s="1"/>
  <c r="E153" i="5"/>
  <c r="B145" i="14" l="1"/>
  <c r="C144" i="14"/>
  <c r="E144" i="14" s="1"/>
  <c r="F143" i="14"/>
  <c r="A154" i="7"/>
  <c r="B153" i="7"/>
  <c r="D153" i="7" s="1"/>
  <c r="E153" i="7"/>
  <c r="D152" i="8"/>
  <c r="D153" i="8"/>
  <c r="A154" i="8"/>
  <c r="E153" i="8"/>
  <c r="B153" i="8"/>
  <c r="B153" i="9"/>
  <c r="A154" i="9"/>
  <c r="A155" i="5"/>
  <c r="B154" i="5"/>
  <c r="F154" i="5" s="1"/>
  <c r="E154" i="5"/>
  <c r="B146" i="14" l="1"/>
  <c r="C145" i="14"/>
  <c r="E145" i="14" s="1"/>
  <c r="F144" i="14"/>
  <c r="A155" i="7"/>
  <c r="B154" i="7"/>
  <c r="D154" i="7" s="1"/>
  <c r="B154" i="8"/>
  <c r="D154" i="8" s="1"/>
  <c r="A155" i="8"/>
  <c r="B154" i="9"/>
  <c r="A155" i="9"/>
  <c r="A156" i="5"/>
  <c r="B155" i="5"/>
  <c r="F155" i="5" s="1"/>
  <c r="E155" i="5"/>
  <c r="B147" i="14" l="1"/>
  <c r="C146" i="14"/>
  <c r="E146" i="14" s="1"/>
  <c r="F145" i="14"/>
  <c r="E154" i="7"/>
  <c r="A156" i="7"/>
  <c r="E155" i="7"/>
  <c r="D155" i="7"/>
  <c r="B155" i="7"/>
  <c r="A156" i="8"/>
  <c r="B155" i="8"/>
  <c r="D155" i="8" s="1"/>
  <c r="E155" i="8"/>
  <c r="E154" i="8"/>
  <c r="B155" i="9"/>
  <c r="A156" i="9"/>
  <c r="A157" i="5"/>
  <c r="B156" i="5"/>
  <c r="F156" i="5" s="1"/>
  <c r="B148" i="14" l="1"/>
  <c r="C147" i="14"/>
  <c r="E147" i="14" s="1"/>
  <c r="F146" i="14"/>
  <c r="A157" i="7"/>
  <c r="B156" i="7"/>
  <c r="E156" i="7" s="1"/>
  <c r="D156" i="7"/>
  <c r="B156" i="8"/>
  <c r="D156" i="8" s="1"/>
  <c r="A157" i="8"/>
  <c r="B156" i="9"/>
  <c r="A157" i="9"/>
  <c r="E156" i="5"/>
  <c r="A158" i="5"/>
  <c r="B157" i="5"/>
  <c r="F157" i="5" s="1"/>
  <c r="E157" i="5"/>
  <c r="B149" i="14" l="1"/>
  <c r="C148" i="14"/>
  <c r="E148" i="14" s="1"/>
  <c r="F147" i="14"/>
  <c r="A158" i="7"/>
  <c r="B157" i="7"/>
  <c r="D157" i="7" s="1"/>
  <c r="A158" i="8"/>
  <c r="B157" i="8"/>
  <c r="D157" i="8" s="1"/>
  <c r="E157" i="8"/>
  <c r="E156" i="8"/>
  <c r="B157" i="9"/>
  <c r="A158" i="9"/>
  <c r="B158" i="5"/>
  <c r="F158" i="5" s="1"/>
  <c r="A159" i="5"/>
  <c r="E158" i="5"/>
  <c r="F148" i="14" l="1"/>
  <c r="F149" i="14"/>
  <c r="B150" i="14"/>
  <c r="C149" i="14"/>
  <c r="E149" i="14" s="1"/>
  <c r="E157" i="7"/>
  <c r="A159" i="7"/>
  <c r="E158" i="7"/>
  <c r="D158" i="7"/>
  <c r="B158" i="7"/>
  <c r="A159" i="8"/>
  <c r="B158" i="8"/>
  <c r="D158" i="8" s="1"/>
  <c r="B158" i="9"/>
  <c r="A159" i="9"/>
  <c r="A160" i="5"/>
  <c r="B159" i="5"/>
  <c r="E159" i="5" s="1"/>
  <c r="F159" i="5"/>
  <c r="B151" i="14" l="1"/>
  <c r="C150" i="14"/>
  <c r="E150" i="14" s="1"/>
  <c r="A160" i="7"/>
  <c r="B159" i="7"/>
  <c r="E159" i="7" s="1"/>
  <c r="E158" i="8"/>
  <c r="B159" i="8"/>
  <c r="E159" i="8" s="1"/>
  <c r="A160" i="8"/>
  <c r="B159" i="9"/>
  <c r="A160" i="9"/>
  <c r="A161" i="5"/>
  <c r="B160" i="5"/>
  <c r="F160" i="5" s="1"/>
  <c r="F150" i="14" l="1"/>
  <c r="E151" i="14"/>
  <c r="F151" i="14"/>
  <c r="B152" i="14"/>
  <c r="C151" i="14"/>
  <c r="D159" i="7"/>
  <c r="A161" i="7"/>
  <c r="B160" i="7"/>
  <c r="E160" i="7"/>
  <c r="D160" i="7"/>
  <c r="A161" i="8"/>
  <c r="B160" i="8"/>
  <c r="D160" i="8" s="1"/>
  <c r="D159" i="8"/>
  <c r="B160" i="9"/>
  <c r="A161" i="9"/>
  <c r="E160" i="5"/>
  <c r="A162" i="5"/>
  <c r="B161" i="5"/>
  <c r="F161" i="5" s="1"/>
  <c r="B153" i="14" l="1"/>
  <c r="C152" i="14"/>
  <c r="E152" i="14" s="1"/>
  <c r="A162" i="7"/>
  <c r="B161" i="7"/>
  <c r="D161" i="7" s="1"/>
  <c r="E161" i="7"/>
  <c r="E160" i="8"/>
  <c r="B161" i="8"/>
  <c r="E161" i="8" s="1"/>
  <c r="A162" i="8"/>
  <c r="B161" i="9"/>
  <c r="A162" i="9"/>
  <c r="E161" i="5"/>
  <c r="A163" i="5"/>
  <c r="B162" i="5"/>
  <c r="F162" i="5" s="1"/>
  <c r="E162" i="5"/>
  <c r="B154" i="14" l="1"/>
  <c r="C153" i="14"/>
  <c r="E153" i="14" s="1"/>
  <c r="F152" i="14"/>
  <c r="A163" i="7"/>
  <c r="B162" i="7"/>
  <c r="E162" i="7" s="1"/>
  <c r="D161" i="8"/>
  <c r="A163" i="8"/>
  <c r="E162" i="8"/>
  <c r="B162" i="8"/>
  <c r="D162" i="8" s="1"/>
  <c r="B162" i="9"/>
  <c r="A163" i="9"/>
  <c r="A164" i="5"/>
  <c r="B163" i="5"/>
  <c r="F163" i="5" s="1"/>
  <c r="E163" i="5"/>
  <c r="B155" i="14" l="1"/>
  <c r="C154" i="14"/>
  <c r="E154" i="14" s="1"/>
  <c r="F153" i="14"/>
  <c r="D162" i="7"/>
  <c r="A164" i="7"/>
  <c r="D163" i="7"/>
  <c r="B163" i="7"/>
  <c r="E163" i="7" s="1"/>
  <c r="B163" i="8"/>
  <c r="D163" i="8" s="1"/>
  <c r="A164" i="8"/>
  <c r="E163" i="8"/>
  <c r="B163" i="9"/>
  <c r="A164" i="9"/>
  <c r="A165" i="5"/>
  <c r="B164" i="5"/>
  <c r="F164" i="5" s="1"/>
  <c r="E164" i="5"/>
  <c r="B156" i="14" l="1"/>
  <c r="C155" i="14"/>
  <c r="E155" i="14" s="1"/>
  <c r="F154" i="14"/>
  <c r="A165" i="7"/>
  <c r="B164" i="7"/>
  <c r="E164" i="7" s="1"/>
  <c r="D164" i="7"/>
  <c r="A165" i="8"/>
  <c r="B164" i="8"/>
  <c r="D164" i="8" s="1"/>
  <c r="B164" i="9"/>
  <c r="A165" i="9"/>
  <c r="A166" i="5"/>
  <c r="B165" i="5"/>
  <c r="F165" i="5" s="1"/>
  <c r="B157" i="14" l="1"/>
  <c r="C156" i="14"/>
  <c r="E156" i="14" s="1"/>
  <c r="F155" i="14"/>
  <c r="A166" i="7"/>
  <c r="B165" i="7"/>
  <c r="D165" i="7" s="1"/>
  <c r="E165" i="7"/>
  <c r="E164" i="8"/>
  <c r="B165" i="8"/>
  <c r="E165" i="8" s="1"/>
  <c r="A166" i="8"/>
  <c r="B165" i="9"/>
  <c r="A166" i="9"/>
  <c r="E165" i="5"/>
  <c r="A167" i="5"/>
  <c r="B166" i="5"/>
  <c r="F166" i="5" s="1"/>
  <c r="E166" i="5"/>
  <c r="B158" i="14" l="1"/>
  <c r="C157" i="14"/>
  <c r="E157" i="14" s="1"/>
  <c r="F156" i="14"/>
  <c r="A167" i="7"/>
  <c r="B166" i="7"/>
  <c r="E166" i="7" s="1"/>
  <c r="B166" i="8"/>
  <c r="E166" i="8"/>
  <c r="A167" i="8"/>
  <c r="D166" i="8"/>
  <c r="D165" i="8"/>
  <c r="B166" i="9"/>
  <c r="A167" i="9"/>
  <c r="B167" i="5"/>
  <c r="F167" i="5" s="1"/>
  <c r="E167" i="5"/>
  <c r="A168" i="5"/>
  <c r="F157" i="14" l="1"/>
  <c r="E158" i="14"/>
  <c r="B159" i="14"/>
  <c r="C158" i="14"/>
  <c r="F158" i="14" s="1"/>
  <c r="D166" i="7"/>
  <c r="A168" i="7"/>
  <c r="B167" i="7"/>
  <c r="E167" i="7" s="1"/>
  <c r="B167" i="8"/>
  <c r="A168" i="8"/>
  <c r="D167" i="8"/>
  <c r="E167" i="8"/>
  <c r="B167" i="9"/>
  <c r="A168" i="9"/>
  <c r="A169" i="5"/>
  <c r="B168" i="5"/>
  <c r="E168" i="5"/>
  <c r="F168" i="5"/>
  <c r="B160" i="14" l="1"/>
  <c r="C159" i="14"/>
  <c r="E159" i="14" s="1"/>
  <c r="D167" i="7"/>
  <c r="A169" i="7"/>
  <c r="B168" i="7"/>
  <c r="E168" i="7"/>
  <c r="D168" i="7"/>
  <c r="B168" i="8"/>
  <c r="A169" i="8"/>
  <c r="E168" i="8"/>
  <c r="D168" i="8"/>
  <c r="B168" i="9"/>
  <c r="A169" i="9"/>
  <c r="A170" i="5"/>
  <c r="B169" i="5"/>
  <c r="F169" i="5" s="1"/>
  <c r="E169" i="5"/>
  <c r="F160" i="14" l="1"/>
  <c r="B161" i="14"/>
  <c r="C160" i="14"/>
  <c r="E160" i="14" s="1"/>
  <c r="F159" i="14"/>
  <c r="A170" i="7"/>
  <c r="B169" i="7"/>
  <c r="D169" i="7" s="1"/>
  <c r="E169" i="7"/>
  <c r="B169" i="8"/>
  <c r="D169" i="8"/>
  <c r="A170" i="8"/>
  <c r="E169" i="8"/>
  <c r="B169" i="9"/>
  <c r="A170" i="9"/>
  <c r="A171" i="5"/>
  <c r="B170" i="5"/>
  <c r="E170" i="5" s="1"/>
  <c r="F170" i="5"/>
  <c r="B162" i="14" l="1"/>
  <c r="C161" i="14"/>
  <c r="E161" i="14" s="1"/>
  <c r="A171" i="7"/>
  <c r="B170" i="7"/>
  <c r="E170" i="7" s="1"/>
  <c r="B170" i="8"/>
  <c r="E170" i="8"/>
  <c r="D170" i="8"/>
  <c r="A171" i="8"/>
  <c r="B170" i="9"/>
  <c r="A171" i="9"/>
  <c r="A172" i="5"/>
  <c r="B171" i="5"/>
  <c r="E171" i="5" s="1"/>
  <c r="F171" i="5"/>
  <c r="F161" i="14" l="1"/>
  <c r="B163" i="14"/>
  <c r="C162" i="14"/>
  <c r="E162" i="14" s="1"/>
  <c r="D170" i="7"/>
  <c r="A172" i="7"/>
  <c r="B171" i="7"/>
  <c r="E171" i="7" s="1"/>
  <c r="B171" i="8"/>
  <c r="A172" i="8"/>
  <c r="E171" i="8"/>
  <c r="D171" i="8"/>
  <c r="B171" i="9"/>
  <c r="A172" i="9"/>
  <c r="A173" i="5"/>
  <c r="B172" i="5"/>
  <c r="F172" i="5" s="1"/>
  <c r="E172" i="5"/>
  <c r="B164" i="14" l="1"/>
  <c r="C163" i="14"/>
  <c r="E163" i="14" s="1"/>
  <c r="F162" i="14"/>
  <c r="D171" i="7"/>
  <c r="A173" i="7"/>
  <c r="B172" i="7"/>
  <c r="E172" i="7"/>
  <c r="D172" i="7"/>
  <c r="B172" i="8"/>
  <c r="E172" i="8"/>
  <c r="D172" i="8"/>
  <c r="A173" i="8"/>
  <c r="B172" i="9"/>
  <c r="A173" i="9"/>
  <c r="B173" i="5"/>
  <c r="F173" i="5" s="1"/>
  <c r="E173" i="5"/>
  <c r="A174" i="5"/>
  <c r="B165" i="14" l="1"/>
  <c r="C164" i="14"/>
  <c r="E164" i="14" s="1"/>
  <c r="F163" i="14"/>
  <c r="A174" i="7"/>
  <c r="B173" i="7"/>
  <c r="D173" i="7" s="1"/>
  <c r="E173" i="7"/>
  <c r="B173" i="8"/>
  <c r="D173" i="8"/>
  <c r="A174" i="8"/>
  <c r="E173" i="8"/>
  <c r="B173" i="9"/>
  <c r="A174" i="9"/>
  <c r="B174" i="5"/>
  <c r="F174" i="5" s="1"/>
  <c r="A175" i="5"/>
  <c r="F164" i="14" l="1"/>
  <c r="F165" i="14"/>
  <c r="B166" i="14"/>
  <c r="C165" i="14"/>
  <c r="E165" i="14" s="1"/>
  <c r="A175" i="7"/>
  <c r="B174" i="7"/>
  <c r="E174" i="7" s="1"/>
  <c r="B174" i="8"/>
  <c r="E174" i="8"/>
  <c r="A175" i="8"/>
  <c r="D174" i="8"/>
  <c r="B174" i="9"/>
  <c r="A175" i="9"/>
  <c r="B175" i="5"/>
  <c r="F175" i="5" s="1"/>
  <c r="E175" i="5"/>
  <c r="A176" i="5"/>
  <c r="E174" i="5"/>
  <c r="B167" i="14" l="1"/>
  <c r="C166" i="14"/>
  <c r="E166" i="14" s="1"/>
  <c r="D174" i="7"/>
  <c r="A176" i="7"/>
  <c r="B175" i="7"/>
  <c r="E175" i="7" s="1"/>
  <c r="B175" i="8"/>
  <c r="A176" i="8"/>
  <c r="D175" i="8"/>
  <c r="E175" i="8"/>
  <c r="B175" i="9"/>
  <c r="A176" i="9"/>
  <c r="A177" i="5"/>
  <c r="B176" i="5"/>
  <c r="F176" i="5" s="1"/>
  <c r="F166" i="14" l="1"/>
  <c r="E167" i="14"/>
  <c r="F167" i="14"/>
  <c r="B168" i="14"/>
  <c r="C167" i="14"/>
  <c r="D175" i="7"/>
  <c r="A177" i="7"/>
  <c r="B176" i="7"/>
  <c r="E176" i="7"/>
  <c r="D176" i="7"/>
  <c r="B176" i="8"/>
  <c r="E176" i="8"/>
  <c r="A177" i="8"/>
  <c r="D176" i="8"/>
  <c r="B176" i="9"/>
  <c r="A177" i="9"/>
  <c r="E176" i="5"/>
  <c r="B177" i="5"/>
  <c r="F177" i="5" s="1"/>
  <c r="E177" i="5"/>
  <c r="A178" i="5"/>
  <c r="B169" i="14" l="1"/>
  <c r="C168" i="14"/>
  <c r="E168" i="14" s="1"/>
  <c r="A178" i="7"/>
  <c r="D177" i="7"/>
  <c r="B177" i="7"/>
  <c r="E177" i="7"/>
  <c r="B177" i="8"/>
  <c r="D177" i="8"/>
  <c r="E177" i="8"/>
  <c r="A178" i="8"/>
  <c r="B177" i="9"/>
  <c r="A178" i="9"/>
  <c r="A179" i="5"/>
  <c r="B178" i="5"/>
  <c r="F178" i="5" s="1"/>
  <c r="E178" i="5"/>
  <c r="B170" i="14" l="1"/>
  <c r="C169" i="14"/>
  <c r="E169" i="14" s="1"/>
  <c r="F168" i="14"/>
  <c r="A179" i="7"/>
  <c r="B178" i="7"/>
  <c r="E178" i="7" s="1"/>
  <c r="B178" i="8"/>
  <c r="E178" i="8"/>
  <c r="D178" i="8"/>
  <c r="A179" i="8"/>
  <c r="B178" i="9"/>
  <c r="A179" i="9"/>
  <c r="B179" i="5"/>
  <c r="F179" i="5" s="1"/>
  <c r="A180" i="5"/>
  <c r="B171" i="14" l="1"/>
  <c r="C170" i="14"/>
  <c r="E170" i="14" s="1"/>
  <c r="F169" i="14"/>
  <c r="D178" i="7"/>
  <c r="A180" i="7"/>
  <c r="E179" i="7"/>
  <c r="D179" i="7"/>
  <c r="B179" i="7"/>
  <c r="B179" i="8"/>
  <c r="A180" i="8"/>
  <c r="D179" i="8"/>
  <c r="E179" i="8"/>
  <c r="B179" i="9"/>
  <c r="A180" i="9"/>
  <c r="B180" i="5"/>
  <c r="F180" i="5" s="1"/>
  <c r="E180" i="5"/>
  <c r="A181" i="5"/>
  <c r="E179" i="5"/>
  <c r="B172" i="14" l="1"/>
  <c r="C171" i="14"/>
  <c r="E171" i="14" s="1"/>
  <c r="F170" i="14"/>
  <c r="A181" i="7"/>
  <c r="B180" i="7"/>
  <c r="E180" i="7" s="1"/>
  <c r="D180" i="7"/>
  <c r="B180" i="8"/>
  <c r="D180" i="8"/>
  <c r="A181" i="8"/>
  <c r="E180" i="8"/>
  <c r="B180" i="9"/>
  <c r="A181" i="9"/>
  <c r="B181" i="5"/>
  <c r="F181" i="5" s="1"/>
  <c r="E181" i="5"/>
  <c r="A182" i="5"/>
  <c r="B173" i="14" l="1"/>
  <c r="C172" i="14"/>
  <c r="E172" i="14" s="1"/>
  <c r="F171" i="14"/>
  <c r="A182" i="7"/>
  <c r="B181" i="7"/>
  <c r="D181" i="7" s="1"/>
  <c r="E181" i="7"/>
  <c r="B181" i="8"/>
  <c r="D181" i="8"/>
  <c r="A182" i="8"/>
  <c r="E181" i="8"/>
  <c r="B181" i="9"/>
  <c r="A182" i="9"/>
  <c r="A183" i="5"/>
  <c r="B182" i="5"/>
  <c r="F182" i="5" s="1"/>
  <c r="E182" i="5"/>
  <c r="F172" i="14" l="1"/>
  <c r="E173" i="14"/>
  <c r="F173" i="14"/>
  <c r="B174" i="14"/>
  <c r="C173" i="14"/>
  <c r="A183" i="7"/>
  <c r="B182" i="7"/>
  <c r="E182" i="7" s="1"/>
  <c r="B182" i="8"/>
  <c r="E182" i="8"/>
  <c r="A183" i="8"/>
  <c r="D182" i="8"/>
  <c r="B182" i="9"/>
  <c r="A183" i="9"/>
  <c r="B183" i="5"/>
  <c r="F183" i="5" s="1"/>
  <c r="E183" i="5"/>
  <c r="A184" i="5"/>
  <c r="B175" i="14" l="1"/>
  <c r="C174" i="14"/>
  <c r="E174" i="14" s="1"/>
  <c r="D182" i="7"/>
  <c r="A184" i="7"/>
  <c r="B183" i="7"/>
  <c r="E183" i="7" s="1"/>
  <c r="B183" i="8"/>
  <c r="A184" i="8"/>
  <c r="E183" i="8"/>
  <c r="D183" i="8"/>
  <c r="B183" i="9"/>
  <c r="A184" i="9"/>
  <c r="B184" i="5"/>
  <c r="F184" i="5" s="1"/>
  <c r="E184" i="5"/>
  <c r="A185" i="5"/>
  <c r="F174" i="14" l="1"/>
  <c r="E175" i="14"/>
  <c r="F175" i="14"/>
  <c r="B176" i="14"/>
  <c r="C175" i="14"/>
  <c r="D183" i="7"/>
  <c r="A185" i="7"/>
  <c r="B184" i="7"/>
  <c r="E184" i="7"/>
  <c r="D184" i="7"/>
  <c r="B184" i="8"/>
  <c r="E184" i="8"/>
  <c r="A185" i="8"/>
  <c r="D184" i="8"/>
  <c r="B184" i="9"/>
  <c r="A185" i="9"/>
  <c r="B185" i="5"/>
  <c r="F185" i="5" s="1"/>
  <c r="E185" i="5"/>
  <c r="A186" i="5"/>
  <c r="B177" i="14" l="1"/>
  <c r="C176" i="14"/>
  <c r="E176" i="14" s="1"/>
  <c r="A186" i="7"/>
  <c r="D185" i="7"/>
  <c r="B185" i="7"/>
  <c r="E185" i="7"/>
  <c r="B185" i="8"/>
  <c r="D185" i="8"/>
  <c r="E185" i="8"/>
  <c r="A186" i="8"/>
  <c r="B185" i="9"/>
  <c r="A186" i="9"/>
  <c r="A187" i="5"/>
  <c r="B186" i="5"/>
  <c r="F186" i="5" s="1"/>
  <c r="B178" i="14" l="1"/>
  <c r="C177" i="14"/>
  <c r="E177" i="14" s="1"/>
  <c r="F176" i="14"/>
  <c r="A187" i="7"/>
  <c r="B186" i="7"/>
  <c r="E186" i="7" s="1"/>
  <c r="B186" i="8"/>
  <c r="E186" i="8"/>
  <c r="D186" i="8"/>
  <c r="A187" i="8"/>
  <c r="B186" i="9"/>
  <c r="A187" i="9"/>
  <c r="B187" i="5"/>
  <c r="E187" i="5" s="1"/>
  <c r="A188" i="5"/>
  <c r="F187" i="5"/>
  <c r="E186" i="5"/>
  <c r="F177" i="14" l="1"/>
  <c r="E178" i="14"/>
  <c r="F178" i="14"/>
  <c r="B179" i="14"/>
  <c r="C178" i="14"/>
  <c r="D186" i="7"/>
  <c r="A188" i="7"/>
  <c r="D187" i="7"/>
  <c r="B187" i="7"/>
  <c r="E187" i="7" s="1"/>
  <c r="B187" i="8"/>
  <c r="A188" i="8"/>
  <c r="D187" i="8"/>
  <c r="E187" i="8"/>
  <c r="B187" i="9"/>
  <c r="A188" i="9"/>
  <c r="A189" i="5"/>
  <c r="B188" i="5"/>
  <c r="E188" i="5" s="1"/>
  <c r="F188" i="5"/>
  <c r="B180" i="14" l="1"/>
  <c r="C179" i="14"/>
  <c r="E179" i="14" s="1"/>
  <c r="A189" i="7"/>
  <c r="B188" i="7"/>
  <c r="E188" i="7" s="1"/>
  <c r="B188" i="8"/>
  <c r="E188" i="8"/>
  <c r="D188" i="8"/>
  <c r="A189" i="8"/>
  <c r="B188" i="9"/>
  <c r="A189" i="9"/>
  <c r="A190" i="5"/>
  <c r="B189" i="5"/>
  <c r="F189" i="5" s="1"/>
  <c r="B181" i="14" l="1"/>
  <c r="C180" i="14"/>
  <c r="E180" i="14" s="1"/>
  <c r="F179" i="14"/>
  <c r="D188" i="7"/>
  <c r="A190" i="7"/>
  <c r="B189" i="7"/>
  <c r="E189" i="7" s="1"/>
  <c r="B189" i="8"/>
  <c r="D189" i="8"/>
  <c r="A190" i="8"/>
  <c r="E189" i="8"/>
  <c r="B189" i="9"/>
  <c r="A190" i="9"/>
  <c r="A191" i="5"/>
  <c r="B190" i="5"/>
  <c r="F190" i="5" s="1"/>
  <c r="E189" i="5"/>
  <c r="B182" i="14" l="1"/>
  <c r="C181" i="14"/>
  <c r="E181" i="14" s="1"/>
  <c r="F180" i="14"/>
  <c r="D189" i="7"/>
  <c r="A191" i="7"/>
  <c r="B190" i="7"/>
  <c r="E190" i="7" s="1"/>
  <c r="B190" i="8"/>
  <c r="E190" i="8"/>
  <c r="A191" i="8"/>
  <c r="D190" i="8"/>
  <c r="B190" i="9"/>
  <c r="A191" i="9"/>
  <c r="B191" i="5"/>
  <c r="F191" i="5" s="1"/>
  <c r="A192" i="5"/>
  <c r="E191" i="5"/>
  <c r="E190" i="5"/>
  <c r="B183" i="14" l="1"/>
  <c r="C182" i="14"/>
  <c r="E182" i="14" s="1"/>
  <c r="F181" i="14"/>
  <c r="D190" i="7"/>
  <c r="A192" i="7"/>
  <c r="E191" i="7"/>
  <c r="D191" i="7"/>
  <c r="B191" i="7"/>
  <c r="B191" i="8"/>
  <c r="A192" i="8"/>
  <c r="D191" i="8"/>
  <c r="E191" i="8"/>
  <c r="B191" i="9"/>
  <c r="A192" i="9"/>
  <c r="B192" i="5"/>
  <c r="F192" i="5" s="1"/>
  <c r="E192" i="5"/>
  <c r="A193" i="5"/>
  <c r="B184" i="14" l="1"/>
  <c r="C183" i="14"/>
  <c r="E183" i="14" s="1"/>
  <c r="F182" i="14"/>
  <c r="A193" i="7"/>
  <c r="B192" i="7"/>
  <c r="D192" i="7" s="1"/>
  <c r="B192" i="8"/>
  <c r="E192" i="8" s="1"/>
  <c r="A193" i="8"/>
  <c r="D192" i="8"/>
  <c r="B192" i="9"/>
  <c r="A193" i="9"/>
  <c r="A194" i="5"/>
  <c r="B193" i="5"/>
  <c r="F193" i="5" s="1"/>
  <c r="B185" i="14" l="1"/>
  <c r="C184" i="14"/>
  <c r="E184" i="14" s="1"/>
  <c r="F183" i="14"/>
  <c r="E192" i="7"/>
  <c r="A194" i="7"/>
  <c r="B193" i="7"/>
  <c r="E193" i="7" s="1"/>
  <c r="B193" i="8"/>
  <c r="D193" i="8"/>
  <c r="E193" i="8"/>
  <c r="A194" i="8"/>
  <c r="B193" i="9"/>
  <c r="A194" i="9"/>
  <c r="B194" i="5"/>
  <c r="F194" i="5" s="1"/>
  <c r="E194" i="5"/>
  <c r="A195" i="5"/>
  <c r="E193" i="5"/>
  <c r="B186" i="14" l="1"/>
  <c r="C185" i="14"/>
  <c r="E185" i="14" s="1"/>
  <c r="F184" i="14"/>
  <c r="D193" i="7"/>
  <c r="A195" i="7"/>
  <c r="D194" i="7"/>
  <c r="B194" i="7"/>
  <c r="E194" i="7" s="1"/>
  <c r="B194" i="8"/>
  <c r="E194" i="8"/>
  <c r="D194" i="8"/>
  <c r="A195" i="8"/>
  <c r="B194" i="9"/>
  <c r="A195" i="9"/>
  <c r="B195" i="5"/>
  <c r="F195" i="5" s="1"/>
  <c r="A196" i="5"/>
  <c r="E195" i="5"/>
  <c r="B187" i="14" l="1"/>
  <c r="C186" i="14"/>
  <c r="E186" i="14" s="1"/>
  <c r="F185" i="14"/>
  <c r="A196" i="7"/>
  <c r="B195" i="7"/>
  <c r="E195" i="7" s="1"/>
  <c r="B195" i="8"/>
  <c r="A196" i="8"/>
  <c r="D195" i="8"/>
  <c r="E195" i="8"/>
  <c r="B195" i="9"/>
  <c r="A196" i="9"/>
  <c r="B196" i="5"/>
  <c r="F196" i="5" s="1"/>
  <c r="A197" i="5"/>
  <c r="B188" i="14" l="1"/>
  <c r="C187" i="14"/>
  <c r="E187" i="14" s="1"/>
  <c r="F186" i="14"/>
  <c r="D195" i="7"/>
  <c r="A197" i="7"/>
  <c r="B196" i="7"/>
  <c r="E196" i="7"/>
  <c r="D196" i="7"/>
  <c r="B196" i="8"/>
  <c r="D196" i="8"/>
  <c r="A197" i="8"/>
  <c r="E196" i="8"/>
  <c r="B196" i="9"/>
  <c r="A197" i="9"/>
  <c r="E196" i="5"/>
  <c r="B197" i="5"/>
  <c r="F197" i="5" s="1"/>
  <c r="E197" i="5"/>
  <c r="A198" i="5"/>
  <c r="F187" i="14" l="1"/>
  <c r="E188" i="14"/>
  <c r="F188" i="14"/>
  <c r="B189" i="14"/>
  <c r="C188" i="14"/>
  <c r="A198" i="7"/>
  <c r="D197" i="7"/>
  <c r="B197" i="7"/>
  <c r="E197" i="7"/>
  <c r="B197" i="8"/>
  <c r="D197" i="8"/>
  <c r="A198" i="8"/>
  <c r="E197" i="8"/>
  <c r="B197" i="9"/>
  <c r="A198" i="9"/>
  <c r="B198" i="5"/>
  <c r="F198" i="5" s="1"/>
  <c r="A199" i="5"/>
  <c r="B190" i="14" l="1"/>
  <c r="C189" i="14"/>
  <c r="E189" i="14" s="1"/>
  <c r="A199" i="7"/>
  <c r="B198" i="7"/>
  <c r="E198" i="7" s="1"/>
  <c r="B198" i="8"/>
  <c r="E198" i="8"/>
  <c r="A199" i="8"/>
  <c r="D198" i="8"/>
  <c r="B198" i="9"/>
  <c r="A199" i="9"/>
  <c r="A200" i="5"/>
  <c r="B199" i="5"/>
  <c r="F199" i="5" s="1"/>
  <c r="E199" i="5"/>
  <c r="E198" i="5"/>
  <c r="F189" i="14" l="1"/>
  <c r="E190" i="14"/>
  <c r="F190" i="14"/>
  <c r="B191" i="14"/>
  <c r="C190" i="14"/>
  <c r="D198" i="7"/>
  <c r="A200" i="7"/>
  <c r="B199" i="7"/>
  <c r="E199" i="7" s="1"/>
  <c r="B199" i="8"/>
  <c r="A200" i="8"/>
  <c r="D199" i="8"/>
  <c r="E199" i="8"/>
  <c r="B199" i="9"/>
  <c r="A200" i="9"/>
  <c r="B200" i="5"/>
  <c r="F200" i="5" s="1"/>
  <c r="A201" i="5"/>
  <c r="B192" i="14" l="1"/>
  <c r="C191" i="14"/>
  <c r="E191" i="14" s="1"/>
  <c r="D199" i="7"/>
  <c r="A201" i="7"/>
  <c r="B200" i="7"/>
  <c r="D200" i="7" s="1"/>
  <c r="E200" i="7"/>
  <c r="B200" i="8"/>
  <c r="D200" i="8"/>
  <c r="A201" i="8"/>
  <c r="E200" i="8"/>
  <c r="B200" i="9"/>
  <c r="A201" i="9"/>
  <c r="B201" i="5"/>
  <c r="F201" i="5" s="1"/>
  <c r="A202" i="5"/>
  <c r="E200" i="5"/>
  <c r="B193" i="14" l="1"/>
  <c r="C192" i="14"/>
  <c r="E192" i="14" s="1"/>
  <c r="F191" i="14"/>
  <c r="A202" i="7"/>
  <c r="B201" i="7"/>
  <c r="D201" i="7" s="1"/>
  <c r="E201" i="7"/>
  <c r="B201" i="8"/>
  <c r="D201" i="8"/>
  <c r="A202" i="8"/>
  <c r="E201" i="8"/>
  <c r="B201" i="9"/>
  <c r="A202" i="9"/>
  <c r="A203" i="5"/>
  <c r="B202" i="5"/>
  <c r="F202" i="5" s="1"/>
  <c r="E202" i="5"/>
  <c r="E201" i="5"/>
  <c r="B194" i="14" l="1"/>
  <c r="C193" i="14"/>
  <c r="E193" i="14" s="1"/>
  <c r="F192" i="14"/>
  <c r="A203" i="7"/>
  <c r="B202" i="7"/>
  <c r="E202" i="7" s="1"/>
  <c r="B202" i="8"/>
  <c r="E202" i="8"/>
  <c r="A203" i="8"/>
  <c r="D202" i="8"/>
  <c r="B202" i="9"/>
  <c r="A203" i="9"/>
  <c r="B203" i="5"/>
  <c r="F203" i="5" s="1"/>
  <c r="A204" i="5"/>
  <c r="F193" i="14" l="1"/>
  <c r="E194" i="14"/>
  <c r="F194" i="14"/>
  <c r="B195" i="14"/>
  <c r="C194" i="14"/>
  <c r="D202" i="7"/>
  <c r="A204" i="7"/>
  <c r="B203" i="7"/>
  <c r="E203" i="7" s="1"/>
  <c r="B203" i="8"/>
  <c r="A204" i="8"/>
  <c r="E203" i="8"/>
  <c r="D203" i="8"/>
  <c r="B203" i="9"/>
  <c r="A204" i="9"/>
  <c r="B204" i="5"/>
  <c r="F204" i="5" s="1"/>
  <c r="A205" i="5"/>
  <c r="E203" i="5"/>
  <c r="B196" i="14" l="1"/>
  <c r="C195" i="14"/>
  <c r="E195" i="14" s="1"/>
  <c r="D203" i="7"/>
  <c r="A205" i="7"/>
  <c r="B204" i="7"/>
  <c r="E204" i="7"/>
  <c r="D204" i="7"/>
  <c r="B204" i="8"/>
  <c r="E204" i="8"/>
  <c r="A205" i="8"/>
  <c r="D204" i="8"/>
  <c r="B204" i="9"/>
  <c r="A205" i="9"/>
  <c r="B205" i="5"/>
  <c r="F205" i="5" s="1"/>
  <c r="A206" i="5"/>
  <c r="E204" i="5"/>
  <c r="F195" i="14" l="1"/>
  <c r="C196" i="14"/>
  <c r="F196" i="14" s="1"/>
  <c r="B197" i="14"/>
  <c r="A206" i="7"/>
  <c r="B205" i="7"/>
  <c r="D205" i="7" s="1"/>
  <c r="E205" i="7"/>
  <c r="B205" i="8"/>
  <c r="D205" i="8"/>
  <c r="E205" i="8"/>
  <c r="A206" i="8"/>
  <c r="B205" i="9"/>
  <c r="A206" i="9"/>
  <c r="A207" i="5"/>
  <c r="B206" i="5"/>
  <c r="F206" i="5" s="1"/>
  <c r="E205" i="5"/>
  <c r="E196" i="14" l="1"/>
  <c r="C197" i="14"/>
  <c r="F197" i="14" s="1"/>
  <c r="B198" i="14"/>
  <c r="A207" i="7"/>
  <c r="B206" i="7"/>
  <c r="E206" i="7" s="1"/>
  <c r="B206" i="8"/>
  <c r="E206" i="8"/>
  <c r="D206" i="8"/>
  <c r="A207" i="8"/>
  <c r="B206" i="9"/>
  <c r="A207" i="9"/>
  <c r="A208" i="5"/>
  <c r="B207" i="5"/>
  <c r="F207" i="5" s="1"/>
  <c r="E207" i="5"/>
  <c r="E206" i="5"/>
  <c r="E197" i="14" l="1"/>
  <c r="C198" i="14"/>
  <c r="F198" i="14" s="1"/>
  <c r="B199" i="14"/>
  <c r="D206" i="7"/>
  <c r="A208" i="7"/>
  <c r="B207" i="7"/>
  <c r="E207" i="7" s="1"/>
  <c r="B207" i="8"/>
  <c r="A208" i="8"/>
  <c r="D207" i="8"/>
  <c r="E207" i="8"/>
  <c r="B207" i="9"/>
  <c r="A208" i="9"/>
  <c r="B208" i="5"/>
  <c r="F208" i="5" s="1"/>
  <c r="E208" i="5"/>
  <c r="A209" i="5"/>
  <c r="E198" i="14" l="1"/>
  <c r="C199" i="14"/>
  <c r="F199" i="14" s="1"/>
  <c r="B200" i="14"/>
  <c r="D207" i="7"/>
  <c r="A209" i="7"/>
  <c r="B208" i="7"/>
  <c r="D208" i="7" s="1"/>
  <c r="B208" i="8"/>
  <c r="D208" i="8"/>
  <c r="A209" i="8"/>
  <c r="E208" i="8"/>
  <c r="B208" i="9"/>
  <c r="A209" i="9"/>
  <c r="B209" i="5"/>
  <c r="F209" i="5" s="1"/>
  <c r="A210" i="5"/>
  <c r="E199" i="14" l="1"/>
  <c r="C200" i="14"/>
  <c r="F200" i="14" s="1"/>
  <c r="B201" i="14"/>
  <c r="E208" i="7"/>
  <c r="A210" i="7"/>
  <c r="B209" i="7"/>
  <c r="E209" i="7" s="1"/>
  <c r="B209" i="8"/>
  <c r="D209" i="8"/>
  <c r="A210" i="8"/>
  <c r="E209" i="8"/>
  <c r="B209" i="9"/>
  <c r="A210" i="9"/>
  <c r="A211" i="5"/>
  <c r="B210" i="5"/>
  <c r="F210" i="5" s="1"/>
  <c r="E210" i="5"/>
  <c r="E209" i="5"/>
  <c r="E200" i="14" l="1"/>
  <c r="C201" i="14"/>
  <c r="F201" i="14" s="1"/>
  <c r="B202" i="14"/>
  <c r="D209" i="7"/>
  <c r="A211" i="7"/>
  <c r="D210" i="7"/>
  <c r="B210" i="7"/>
  <c r="E210" i="7" s="1"/>
  <c r="B210" i="8"/>
  <c r="E210" i="8"/>
  <c r="A211" i="8"/>
  <c r="D210" i="8"/>
  <c r="B210" i="9"/>
  <c r="A211" i="9"/>
  <c r="A212" i="5"/>
  <c r="B211" i="5"/>
  <c r="F211" i="5" s="1"/>
  <c r="E211" i="5"/>
  <c r="E201" i="14" l="1"/>
  <c r="C202" i="14"/>
  <c r="F202" i="14" s="1"/>
  <c r="B203" i="14"/>
  <c r="A212" i="7"/>
  <c r="B211" i="7"/>
  <c r="E211" i="7" s="1"/>
  <c r="B211" i="8"/>
  <c r="A212" i="8"/>
  <c r="E211" i="8"/>
  <c r="D211" i="8"/>
  <c r="B211" i="9"/>
  <c r="A212" i="9"/>
  <c r="E212" i="5"/>
  <c r="A213" i="5"/>
  <c r="B212" i="5"/>
  <c r="F212" i="5" s="1"/>
  <c r="E202" i="14" l="1"/>
  <c r="C203" i="14"/>
  <c r="F203" i="14" s="1"/>
  <c r="B204" i="14"/>
  <c r="D211" i="7"/>
  <c r="A213" i="7"/>
  <c r="B212" i="7"/>
  <c r="E212" i="7"/>
  <c r="D212" i="7"/>
  <c r="B212" i="8"/>
  <c r="E212" i="8"/>
  <c r="A213" i="8"/>
  <c r="D212" i="8"/>
  <c r="B212" i="9"/>
  <c r="A213" i="9"/>
  <c r="B213" i="5"/>
  <c r="F213" i="5" s="1"/>
  <c r="A214" i="5"/>
  <c r="E213" i="5"/>
  <c r="E203" i="14" l="1"/>
  <c r="C204" i="14"/>
  <c r="F204" i="14" s="1"/>
  <c r="B205" i="14"/>
  <c r="A214" i="7"/>
  <c r="B213" i="7"/>
  <c r="D213" i="7" s="1"/>
  <c r="B213" i="8"/>
  <c r="D213" i="8"/>
  <c r="E213" i="8"/>
  <c r="A214" i="8"/>
  <c r="B213" i="9"/>
  <c r="A214" i="9"/>
  <c r="B214" i="5"/>
  <c r="F214" i="5" s="1"/>
  <c r="E214" i="5"/>
  <c r="A215" i="5"/>
  <c r="E204" i="14" l="1"/>
  <c r="C205" i="14"/>
  <c r="F205" i="14" s="1"/>
  <c r="B206" i="14"/>
  <c r="A215" i="7"/>
  <c r="B214" i="7"/>
  <c r="E214" i="7" s="1"/>
  <c r="E213" i="7"/>
  <c r="B214" i="8"/>
  <c r="E214" i="8"/>
  <c r="D214" i="8"/>
  <c r="A215" i="8"/>
  <c r="B214" i="9"/>
  <c r="A215" i="9"/>
  <c r="B215" i="5"/>
  <c r="F215" i="5" s="1"/>
  <c r="A216" i="5"/>
  <c r="E205" i="14" l="1"/>
  <c r="C206" i="14"/>
  <c r="F206" i="14" s="1"/>
  <c r="B207" i="14"/>
  <c r="D214" i="7"/>
  <c r="A216" i="7"/>
  <c r="B215" i="7"/>
  <c r="E215" i="7" s="1"/>
  <c r="B215" i="8"/>
  <c r="A216" i="8"/>
  <c r="D215" i="8"/>
  <c r="E215" i="8"/>
  <c r="B215" i="9"/>
  <c r="A216" i="9"/>
  <c r="A217" i="5"/>
  <c r="B216" i="5"/>
  <c r="F216" i="5" s="1"/>
  <c r="E216" i="5"/>
  <c r="E215" i="5"/>
  <c r="E206" i="14" l="1"/>
  <c r="F207" i="14"/>
  <c r="C207" i="14"/>
  <c r="E207" i="14" s="1"/>
  <c r="B208" i="14"/>
  <c r="D215" i="7"/>
  <c r="A217" i="7"/>
  <c r="B216" i="7"/>
  <c r="E216" i="7"/>
  <c r="D216" i="7"/>
  <c r="B216" i="8"/>
  <c r="D216" i="8"/>
  <c r="A217" i="8"/>
  <c r="E216" i="8"/>
  <c r="B216" i="9"/>
  <c r="A217" i="9"/>
  <c r="B217" i="5"/>
  <c r="F217" i="5" s="1"/>
  <c r="E217" i="5"/>
  <c r="A218" i="5"/>
  <c r="C208" i="14" l="1"/>
  <c r="E208" i="14" s="1"/>
  <c r="B209" i="14"/>
  <c r="A218" i="7"/>
  <c r="B217" i="7"/>
  <c r="D217" i="7" s="1"/>
  <c r="E217" i="7"/>
  <c r="B217" i="8"/>
  <c r="D217" i="8"/>
  <c r="A218" i="8"/>
  <c r="E217" i="8"/>
  <c r="B217" i="9"/>
  <c r="A218" i="9"/>
  <c r="A219" i="5"/>
  <c r="B218" i="5"/>
  <c r="F218" i="5" s="1"/>
  <c r="C209" i="14" l="1"/>
  <c r="E209" i="14" s="1"/>
  <c r="B210" i="14"/>
  <c r="F208" i="14"/>
  <c r="A219" i="7"/>
  <c r="B218" i="7"/>
  <c r="E218" i="7" s="1"/>
  <c r="B218" i="8"/>
  <c r="E218" i="8"/>
  <c r="A219" i="8"/>
  <c r="D218" i="8"/>
  <c r="B218" i="9"/>
  <c r="A219" i="9"/>
  <c r="E218" i="5"/>
  <c r="B219" i="5"/>
  <c r="F219" i="5" s="1"/>
  <c r="A220" i="5"/>
  <c r="C210" i="14" l="1"/>
  <c r="E210" i="14" s="1"/>
  <c r="B211" i="14"/>
  <c r="F209" i="14"/>
  <c r="D218" i="7"/>
  <c r="A220" i="7"/>
  <c r="D219" i="7"/>
  <c r="B219" i="7"/>
  <c r="E219" i="7" s="1"/>
  <c r="B219" i="8"/>
  <c r="A220" i="8"/>
  <c r="E219" i="8"/>
  <c r="D219" i="8"/>
  <c r="B219" i="9"/>
  <c r="A220" i="9"/>
  <c r="B220" i="5"/>
  <c r="F220" i="5" s="1"/>
  <c r="E220" i="5"/>
  <c r="A221" i="5"/>
  <c r="E219" i="5"/>
  <c r="C211" i="14" l="1"/>
  <c r="E211" i="14" s="1"/>
  <c r="B212" i="14"/>
  <c r="F210" i="14"/>
  <c r="A221" i="7"/>
  <c r="B220" i="7"/>
  <c r="E220" i="7"/>
  <c r="D220" i="7"/>
  <c r="B220" i="8"/>
  <c r="E220" i="8"/>
  <c r="A221" i="8"/>
  <c r="D220" i="8"/>
  <c r="B220" i="9"/>
  <c r="A221" i="9"/>
  <c r="B221" i="5"/>
  <c r="F221" i="5" s="1"/>
  <c r="E221" i="5"/>
  <c r="A222" i="5"/>
  <c r="C212" i="14" l="1"/>
  <c r="E212" i="14" s="1"/>
  <c r="F212" i="14"/>
  <c r="B213" i="14"/>
  <c r="F211" i="14"/>
  <c r="A222" i="7"/>
  <c r="B221" i="7"/>
  <c r="D221" i="7" s="1"/>
  <c r="E221" i="7"/>
  <c r="B221" i="8"/>
  <c r="D221" i="8"/>
  <c r="E221" i="8"/>
  <c r="A222" i="8"/>
  <c r="B221" i="9"/>
  <c r="A222" i="9"/>
  <c r="B222" i="5"/>
  <c r="F222" i="5" s="1"/>
  <c r="A223" i="5"/>
  <c r="E222" i="5"/>
  <c r="C213" i="14" l="1"/>
  <c r="E213" i="14" s="1"/>
  <c r="F213" i="14"/>
  <c r="B214" i="14"/>
  <c r="A223" i="7"/>
  <c r="B222" i="7"/>
  <c r="E222" i="7" s="1"/>
  <c r="B222" i="8"/>
  <c r="E222" i="8"/>
  <c r="D222" i="8"/>
  <c r="A223" i="8"/>
  <c r="B222" i="9"/>
  <c r="A223" i="9"/>
  <c r="B223" i="5"/>
  <c r="F223" i="5" s="1"/>
  <c r="A224" i="5"/>
  <c r="C214" i="14" l="1"/>
  <c r="E214" i="14" s="1"/>
  <c r="F214" i="14"/>
  <c r="B215" i="14"/>
  <c r="D222" i="7"/>
  <c r="A224" i="7"/>
  <c r="B223" i="7"/>
  <c r="E223" i="7" s="1"/>
  <c r="B223" i="8"/>
  <c r="A224" i="8"/>
  <c r="D223" i="8"/>
  <c r="E223" i="8"/>
  <c r="B223" i="9"/>
  <c r="A224" i="9"/>
  <c r="B224" i="5"/>
  <c r="F224" i="5" s="1"/>
  <c r="E224" i="5"/>
  <c r="A225" i="5"/>
  <c r="E223" i="5"/>
  <c r="C215" i="14" l="1"/>
  <c r="E215" i="14" s="1"/>
  <c r="F215" i="14"/>
  <c r="B216" i="14"/>
  <c r="D223" i="7"/>
  <c r="A225" i="7"/>
  <c r="B224" i="7"/>
  <c r="D224" i="7" s="1"/>
  <c r="E224" i="7"/>
  <c r="B224" i="8"/>
  <c r="D224" i="8"/>
  <c r="A225" i="8"/>
  <c r="E224" i="8"/>
  <c r="B224" i="9"/>
  <c r="A225" i="9"/>
  <c r="A226" i="5"/>
  <c r="B225" i="5"/>
  <c r="F225" i="5" s="1"/>
  <c r="E225" i="5"/>
  <c r="C216" i="14" l="1"/>
  <c r="E216" i="14" s="1"/>
  <c r="F216" i="14"/>
  <c r="B217" i="14"/>
  <c r="A226" i="7"/>
  <c r="B225" i="7"/>
  <c r="D225" i="7" s="1"/>
  <c r="E225" i="7"/>
  <c r="B225" i="8"/>
  <c r="D225" i="8"/>
  <c r="A226" i="8"/>
  <c r="E225" i="8"/>
  <c r="B225" i="9"/>
  <c r="A226" i="9"/>
  <c r="B226" i="5"/>
  <c r="F226" i="5" s="1"/>
  <c r="A227" i="5"/>
  <c r="C217" i="14" l="1"/>
  <c r="E217" i="14" s="1"/>
  <c r="F217" i="14"/>
  <c r="B218" i="14"/>
  <c r="A227" i="7"/>
  <c r="B226" i="7"/>
  <c r="E226" i="7" s="1"/>
  <c r="B226" i="8"/>
  <c r="E226" i="8"/>
  <c r="A227" i="8"/>
  <c r="D226" i="8"/>
  <c r="B226" i="9"/>
  <c r="A227" i="9"/>
  <c r="B227" i="5"/>
  <c r="F227" i="5" s="1"/>
  <c r="A228" i="5"/>
  <c r="E227" i="5"/>
  <c r="E226" i="5"/>
  <c r="C218" i="14" l="1"/>
  <c r="E218" i="14" s="1"/>
  <c r="F218" i="14"/>
  <c r="B219" i="14"/>
  <c r="D226" i="7"/>
  <c r="A228" i="7"/>
  <c r="B227" i="7"/>
  <c r="E227" i="7" s="1"/>
  <c r="B227" i="8"/>
  <c r="A228" i="8"/>
  <c r="D227" i="8"/>
  <c r="E227" i="8"/>
  <c r="B227" i="9"/>
  <c r="A228" i="9"/>
  <c r="A229" i="5"/>
  <c r="B228" i="5"/>
  <c r="F228" i="5" s="1"/>
  <c r="B220" i="14" l="1"/>
  <c r="C219" i="14"/>
  <c r="E219" i="14" s="1"/>
  <c r="D227" i="7"/>
  <c r="A229" i="7"/>
  <c r="B228" i="7"/>
  <c r="E228" i="7"/>
  <c r="D228" i="7"/>
  <c r="B228" i="8"/>
  <c r="A229" i="8"/>
  <c r="E228" i="8"/>
  <c r="D228" i="8"/>
  <c r="B228" i="9"/>
  <c r="A229" i="9"/>
  <c r="A230" i="5"/>
  <c r="B229" i="5"/>
  <c r="F229" i="5" s="1"/>
  <c r="E229" i="5"/>
  <c r="E228" i="5"/>
  <c r="F219" i="14" l="1"/>
  <c r="B221" i="14"/>
  <c r="C220" i="14"/>
  <c r="F220" i="14" s="1"/>
  <c r="A230" i="7"/>
  <c r="B229" i="7"/>
  <c r="D229" i="7" s="1"/>
  <c r="E229" i="7"/>
  <c r="B229" i="8"/>
  <c r="D229" i="8"/>
  <c r="A230" i="8"/>
  <c r="E229" i="8"/>
  <c r="B229" i="9"/>
  <c r="A230" i="9"/>
  <c r="A231" i="5"/>
  <c r="B230" i="5"/>
  <c r="F230" i="5" s="1"/>
  <c r="E230" i="5"/>
  <c r="C221" i="14" l="1"/>
  <c r="E221" i="14" s="1"/>
  <c r="F221" i="14"/>
  <c r="B222" i="14"/>
  <c r="E220" i="14"/>
  <c r="A231" i="7"/>
  <c r="B230" i="7"/>
  <c r="E230" i="7" s="1"/>
  <c r="B230" i="8"/>
  <c r="E230" i="8"/>
  <c r="D230" i="8"/>
  <c r="A231" i="8"/>
  <c r="B230" i="9"/>
  <c r="A231" i="9"/>
  <c r="B231" i="5"/>
  <c r="E231" i="5" s="1"/>
  <c r="F231" i="5"/>
  <c r="A232" i="5"/>
  <c r="C222" i="14" l="1"/>
  <c r="E222" i="14" s="1"/>
  <c r="F222" i="14"/>
  <c r="B223" i="14"/>
  <c r="D230" i="7"/>
  <c r="A232" i="7"/>
  <c r="E231" i="7"/>
  <c r="D231" i="7"/>
  <c r="B231" i="7"/>
  <c r="B231" i="8"/>
  <c r="A232" i="8"/>
  <c r="E231" i="8"/>
  <c r="D231" i="8"/>
  <c r="B231" i="9"/>
  <c r="A232" i="9"/>
  <c r="B232" i="5"/>
  <c r="E232" i="5" s="1"/>
  <c r="A233" i="5"/>
  <c r="B224" i="14" l="1"/>
  <c r="C223" i="14"/>
  <c r="E223" i="14" s="1"/>
  <c r="A233" i="7"/>
  <c r="B232" i="7"/>
  <c r="E232" i="7"/>
  <c r="D232" i="7"/>
  <c r="B232" i="8"/>
  <c r="E232" i="8"/>
  <c r="D232" i="8"/>
  <c r="A233" i="8"/>
  <c r="B232" i="9"/>
  <c r="A233" i="9"/>
  <c r="B233" i="5"/>
  <c r="E233" i="5"/>
  <c r="F233" i="5"/>
  <c r="A234" i="5"/>
  <c r="F232" i="5"/>
  <c r="B225" i="14" l="1"/>
  <c r="C224" i="14"/>
  <c r="E224" i="14" s="1"/>
  <c r="F224" i="14"/>
  <c r="F223" i="14"/>
  <c r="A234" i="7"/>
  <c r="B233" i="7"/>
  <c r="D233" i="7" s="1"/>
  <c r="E233" i="7"/>
  <c r="B233" i="8"/>
  <c r="D233" i="8"/>
  <c r="E233" i="8"/>
  <c r="A234" i="8"/>
  <c r="B233" i="9"/>
  <c r="A234" i="9"/>
  <c r="B234" i="5"/>
  <c r="E234" i="5" s="1"/>
  <c r="F234" i="5"/>
  <c r="A235" i="5"/>
  <c r="C225" i="14" l="1"/>
  <c r="E225" i="14" s="1"/>
  <c r="F225" i="14"/>
  <c r="B226" i="14"/>
  <c r="A235" i="7"/>
  <c r="B234" i="7"/>
  <c r="E234" i="7" s="1"/>
  <c r="B234" i="8"/>
  <c r="E234" i="8"/>
  <c r="D234" i="8"/>
  <c r="A235" i="8"/>
  <c r="B234" i="9"/>
  <c r="A235" i="9"/>
  <c r="B235" i="5"/>
  <c r="F235" i="5"/>
  <c r="A236" i="5"/>
  <c r="E235" i="5"/>
  <c r="C226" i="14" l="1"/>
  <c r="E226" i="14" s="1"/>
  <c r="F226" i="14"/>
  <c r="B227" i="14"/>
  <c r="D234" i="7"/>
  <c r="A236" i="7"/>
  <c r="D235" i="7"/>
  <c r="B235" i="7"/>
  <c r="E235" i="7" s="1"/>
  <c r="B235" i="8"/>
  <c r="A236" i="8"/>
  <c r="D235" i="8"/>
  <c r="E235" i="8"/>
  <c r="B235" i="9"/>
  <c r="A236" i="9"/>
  <c r="B236" i="5"/>
  <c r="E236" i="5" s="1"/>
  <c r="F236" i="5"/>
  <c r="A237" i="5"/>
  <c r="B228" i="14" l="1"/>
  <c r="C227" i="14"/>
  <c r="E227" i="14" s="1"/>
  <c r="A237" i="7"/>
  <c r="B236" i="7"/>
  <c r="E236" i="7"/>
  <c r="D236" i="7"/>
  <c r="B236" i="8"/>
  <c r="D236" i="8"/>
  <c r="A237" i="8"/>
  <c r="E236" i="8"/>
  <c r="B236" i="9"/>
  <c r="A237" i="9"/>
  <c r="A238" i="5"/>
  <c r="B237" i="5"/>
  <c r="E237" i="5" s="1"/>
  <c r="F237" i="5"/>
  <c r="B229" i="14" l="1"/>
  <c r="C228" i="14"/>
  <c r="E228" i="14" s="1"/>
  <c r="F228" i="14"/>
  <c r="F227" i="14"/>
  <c r="A238" i="7"/>
  <c r="B237" i="7"/>
  <c r="D237" i="7" s="1"/>
  <c r="E237" i="7"/>
  <c r="B237" i="8"/>
  <c r="D237" i="8"/>
  <c r="A238" i="8"/>
  <c r="E237" i="8"/>
  <c r="B237" i="9"/>
  <c r="A238" i="9"/>
  <c r="B238" i="5"/>
  <c r="E238" i="5" s="1"/>
  <c r="A239" i="5"/>
  <c r="C229" i="14" l="1"/>
  <c r="E229" i="14" s="1"/>
  <c r="F229" i="14"/>
  <c r="B230" i="14"/>
  <c r="A239" i="7"/>
  <c r="B238" i="7"/>
  <c r="E238" i="7" s="1"/>
  <c r="B238" i="8"/>
  <c r="E238" i="8"/>
  <c r="A239" i="8"/>
  <c r="D238" i="8"/>
  <c r="B238" i="9"/>
  <c r="A239" i="9"/>
  <c r="B239" i="5"/>
  <c r="E239" i="5"/>
  <c r="F239" i="5"/>
  <c r="A240" i="5"/>
  <c r="F238" i="5"/>
  <c r="C230" i="14" l="1"/>
  <c r="E230" i="14" s="1"/>
  <c r="F230" i="14"/>
  <c r="B231" i="14"/>
  <c r="D238" i="7"/>
  <c r="A240" i="7"/>
  <c r="D239" i="7"/>
  <c r="B239" i="7"/>
  <c r="E239" i="7" s="1"/>
  <c r="B239" i="8"/>
  <c r="D239" i="8"/>
  <c r="A240" i="8"/>
  <c r="E239" i="8"/>
  <c r="B239" i="9"/>
  <c r="A240" i="9"/>
  <c r="A241" i="5"/>
  <c r="B240" i="5"/>
  <c r="E240" i="5"/>
  <c r="F240" i="5"/>
  <c r="B232" i="14" l="1"/>
  <c r="C231" i="14"/>
  <c r="E231" i="14" s="1"/>
  <c r="A241" i="7"/>
  <c r="B240" i="7"/>
  <c r="E240" i="7"/>
  <c r="D240" i="7"/>
  <c r="B240" i="8"/>
  <c r="E240" i="8"/>
  <c r="D240" i="8"/>
  <c r="A241" i="8"/>
  <c r="B240" i="9"/>
  <c r="A241" i="9"/>
  <c r="A242" i="5"/>
  <c r="B241" i="5"/>
  <c r="E241" i="5"/>
  <c r="F241" i="5"/>
  <c r="B233" i="14" l="1"/>
  <c r="C232" i="14"/>
  <c r="E232" i="14" s="1"/>
  <c r="F231" i="14"/>
  <c r="A242" i="7"/>
  <c r="B241" i="7"/>
  <c r="D241" i="7" s="1"/>
  <c r="E241" i="7"/>
  <c r="B241" i="8"/>
  <c r="A242" i="8"/>
  <c r="D241" i="8"/>
  <c r="E241" i="8"/>
  <c r="B241" i="9"/>
  <c r="A242" i="9"/>
  <c r="B242" i="5"/>
  <c r="E242" i="5"/>
  <c r="F242" i="5"/>
  <c r="A243" i="5"/>
  <c r="B234" i="14" l="1"/>
  <c r="C233" i="14"/>
  <c r="E233" i="14" s="1"/>
  <c r="F232" i="14"/>
  <c r="A243" i="7"/>
  <c r="B242" i="7"/>
  <c r="D242" i="7" s="1"/>
  <c r="B242" i="8"/>
  <c r="D242" i="8"/>
  <c r="A243" i="8"/>
  <c r="E242" i="8"/>
  <c r="B242" i="9"/>
  <c r="A243" i="9"/>
  <c r="B243" i="5"/>
  <c r="E243" i="5"/>
  <c r="F243" i="5"/>
  <c r="A244" i="5"/>
  <c r="B235" i="14" l="1"/>
  <c r="C234" i="14"/>
  <c r="E234" i="14" s="1"/>
  <c r="F233" i="14"/>
  <c r="E242" i="7"/>
  <c r="A244" i="7"/>
  <c r="D243" i="7"/>
  <c r="B243" i="7"/>
  <c r="E243" i="7" s="1"/>
  <c r="B243" i="8"/>
  <c r="D243" i="8"/>
  <c r="A244" i="8"/>
  <c r="E243" i="8"/>
  <c r="B243" i="9"/>
  <c r="A244" i="9"/>
  <c r="A245" i="5"/>
  <c r="B244" i="5"/>
  <c r="E244" i="5" s="1"/>
  <c r="B236" i="14" l="1"/>
  <c r="C235" i="14"/>
  <c r="E235" i="14" s="1"/>
  <c r="F234" i="14"/>
  <c r="A245" i="7"/>
  <c r="B244" i="7"/>
  <c r="E244" i="7"/>
  <c r="D244" i="7"/>
  <c r="B244" i="8"/>
  <c r="E244" i="8"/>
  <c r="A245" i="8"/>
  <c r="D244" i="8"/>
  <c r="B244" i="9"/>
  <c r="A245" i="9"/>
  <c r="F244" i="5"/>
  <c r="B245" i="5"/>
  <c r="F245" i="5" s="1"/>
  <c r="A246" i="5"/>
  <c r="E245" i="5"/>
  <c r="F236" i="14" l="1"/>
  <c r="B237" i="14"/>
  <c r="C236" i="14"/>
  <c r="E236" i="14" s="1"/>
  <c r="F235" i="14"/>
  <c r="A246" i="7"/>
  <c r="B245" i="7"/>
  <c r="D245" i="7" s="1"/>
  <c r="E245" i="7"/>
  <c r="B245" i="8"/>
  <c r="A246" i="8"/>
  <c r="E245" i="8"/>
  <c r="D245" i="8"/>
  <c r="B245" i="9"/>
  <c r="A246" i="9"/>
  <c r="A247" i="5"/>
  <c r="B246" i="5"/>
  <c r="E246" i="5" s="1"/>
  <c r="B238" i="14" l="1"/>
  <c r="C237" i="14"/>
  <c r="E237" i="14" s="1"/>
  <c r="A247" i="7"/>
  <c r="B246" i="7"/>
  <c r="E246" i="7" s="1"/>
  <c r="B246" i="8"/>
  <c r="E246" i="8"/>
  <c r="D246" i="8"/>
  <c r="A247" i="8"/>
  <c r="B246" i="9"/>
  <c r="A247" i="9"/>
  <c r="A248" i="5"/>
  <c r="F247" i="5"/>
  <c r="B247" i="5"/>
  <c r="E247" i="5"/>
  <c r="F246" i="5"/>
  <c r="B239" i="14" l="1"/>
  <c r="C238" i="14"/>
  <c r="E238" i="14" s="1"/>
  <c r="F237" i="14"/>
  <c r="D246" i="7"/>
  <c r="A248" i="7"/>
  <c r="B247" i="7"/>
  <c r="E247" i="7" s="1"/>
  <c r="B247" i="8"/>
  <c r="D247" i="8" s="1"/>
  <c r="A248" i="8"/>
  <c r="B247" i="9"/>
  <c r="A248" i="9"/>
  <c r="B248" i="5"/>
  <c r="E248" i="5" s="1"/>
  <c r="F248" i="5"/>
  <c r="A249" i="5"/>
  <c r="B240" i="14" l="1"/>
  <c r="C239" i="14"/>
  <c r="E239" i="14" s="1"/>
  <c r="F238" i="14"/>
  <c r="D247" i="7"/>
  <c r="A249" i="7"/>
  <c r="B248" i="7"/>
  <c r="E248" i="7"/>
  <c r="D248" i="7"/>
  <c r="B248" i="8"/>
  <c r="E248" i="8"/>
  <c r="A249" i="8"/>
  <c r="D248" i="8"/>
  <c r="E247" i="8"/>
  <c r="B248" i="9"/>
  <c r="A249" i="9"/>
  <c r="A250" i="5"/>
  <c r="B249" i="5"/>
  <c r="E249" i="5" s="1"/>
  <c r="F239" i="14" l="1"/>
  <c r="E240" i="14"/>
  <c r="F240" i="14"/>
  <c r="B241" i="14"/>
  <c r="C240" i="14"/>
  <c r="A250" i="7"/>
  <c r="B249" i="7"/>
  <c r="D249" i="7" s="1"/>
  <c r="E249" i="7"/>
  <c r="B249" i="8"/>
  <c r="D249" i="8" s="1"/>
  <c r="A250" i="8"/>
  <c r="E249" i="8"/>
  <c r="B249" i="9"/>
  <c r="A250" i="9"/>
  <c r="F249" i="5"/>
  <c r="B250" i="5"/>
  <c r="F250" i="5" s="1"/>
  <c r="E250" i="5"/>
  <c r="A251" i="5"/>
  <c r="B242" i="14" l="1"/>
  <c r="C241" i="14"/>
  <c r="E241" i="14" s="1"/>
  <c r="A251" i="7"/>
  <c r="B250" i="7"/>
  <c r="D250" i="7" s="1"/>
  <c r="B250" i="8"/>
  <c r="A251" i="8"/>
  <c r="D250" i="8"/>
  <c r="E250" i="8"/>
  <c r="B250" i="9"/>
  <c r="A251" i="9"/>
  <c r="A252" i="5"/>
  <c r="B251" i="5"/>
  <c r="E251" i="5" s="1"/>
  <c r="F251" i="5"/>
  <c r="B243" i="14" l="1"/>
  <c r="C242" i="14"/>
  <c r="E242" i="14" s="1"/>
  <c r="F241" i="14"/>
  <c r="E250" i="7"/>
  <c r="A252" i="7"/>
  <c r="E251" i="7"/>
  <c r="D251" i="7"/>
  <c r="B251" i="7"/>
  <c r="B251" i="8"/>
  <c r="D251" i="8"/>
  <c r="E251" i="8"/>
  <c r="A252" i="8"/>
  <c r="B251" i="9"/>
  <c r="A252" i="9"/>
  <c r="A253" i="5"/>
  <c r="B252" i="5"/>
  <c r="E252" i="5" s="1"/>
  <c r="B244" i="14" l="1"/>
  <c r="C243" i="14"/>
  <c r="E243" i="14" s="1"/>
  <c r="F242" i="14"/>
  <c r="A253" i="7"/>
  <c r="B252" i="7"/>
  <c r="E252" i="7" s="1"/>
  <c r="D252" i="7"/>
  <c r="B252" i="8"/>
  <c r="E252" i="8"/>
  <c r="A253" i="8"/>
  <c r="D252" i="8"/>
  <c r="B252" i="9"/>
  <c r="A253" i="9"/>
  <c r="F252" i="5"/>
  <c r="B253" i="5"/>
  <c r="E253" i="5" s="1"/>
  <c r="F253" i="5"/>
  <c r="A254" i="5"/>
  <c r="F243" i="14" l="1"/>
  <c r="E244" i="14"/>
  <c r="F244" i="14"/>
  <c r="B245" i="14"/>
  <c r="C244" i="14"/>
  <c r="A254" i="7"/>
  <c r="B253" i="7"/>
  <c r="D253" i="7" s="1"/>
  <c r="E253" i="7"/>
  <c r="B253" i="8"/>
  <c r="A254" i="8"/>
  <c r="E253" i="8"/>
  <c r="D253" i="8"/>
  <c r="B253" i="9"/>
  <c r="A254" i="9"/>
  <c r="A255" i="5"/>
  <c r="B254" i="5"/>
  <c r="E254" i="5"/>
  <c r="F254" i="5"/>
  <c r="B246" i="14" l="1"/>
  <c r="C245" i="14"/>
  <c r="E245" i="14" s="1"/>
  <c r="A255" i="7"/>
  <c r="B254" i="7"/>
  <c r="D254" i="7" s="1"/>
  <c r="B254" i="8"/>
  <c r="D254" i="8"/>
  <c r="A255" i="8"/>
  <c r="E254" i="8"/>
  <c r="B254" i="9"/>
  <c r="A255" i="9"/>
  <c r="A256" i="5"/>
  <c r="B255" i="5"/>
  <c r="F255" i="5"/>
  <c r="E255" i="5"/>
  <c r="B247" i="14" l="1"/>
  <c r="C246" i="14"/>
  <c r="E246" i="14" s="1"/>
  <c r="F245" i="14"/>
  <c r="E254" i="7"/>
  <c r="A256" i="7"/>
  <c r="E255" i="7"/>
  <c r="D255" i="7"/>
  <c r="B255" i="7"/>
  <c r="B255" i="8"/>
  <c r="E255" i="8"/>
  <c r="D255" i="8"/>
  <c r="A256" i="8"/>
  <c r="B255" i="9"/>
  <c r="A256" i="9"/>
  <c r="A257" i="5"/>
  <c r="B256" i="5"/>
  <c r="E256" i="5" s="1"/>
  <c r="F256" i="5"/>
  <c r="B248" i="14" l="1"/>
  <c r="C247" i="14"/>
  <c r="E247" i="14" s="1"/>
  <c r="F246" i="14"/>
  <c r="A257" i="7"/>
  <c r="B256" i="7"/>
  <c r="E256" i="7"/>
  <c r="D256" i="7"/>
  <c r="B256" i="8"/>
  <c r="A257" i="8"/>
  <c r="E256" i="8"/>
  <c r="D256" i="8"/>
  <c r="B256" i="9"/>
  <c r="A257" i="9"/>
  <c r="A258" i="5"/>
  <c r="B257" i="5"/>
  <c r="F257" i="5"/>
  <c r="E257" i="5"/>
  <c r="B249" i="14" l="1"/>
  <c r="C248" i="14"/>
  <c r="E248" i="14" s="1"/>
  <c r="F247" i="14"/>
  <c r="A258" i="7"/>
  <c r="B257" i="7"/>
  <c r="D257" i="7" s="1"/>
  <c r="E257" i="7"/>
  <c r="B257" i="8"/>
  <c r="A258" i="8"/>
  <c r="E257" i="8"/>
  <c r="D257" i="8"/>
  <c r="B257" i="9"/>
  <c r="A258" i="9"/>
  <c r="B258" i="5"/>
  <c r="E258" i="5" s="1"/>
  <c r="F258" i="5"/>
  <c r="A259" i="5"/>
  <c r="B250" i="14" l="1"/>
  <c r="C249" i="14"/>
  <c r="E249" i="14" s="1"/>
  <c r="F248" i="14"/>
  <c r="A259" i="7"/>
  <c r="B258" i="7"/>
  <c r="E258" i="7" s="1"/>
  <c r="B258" i="8"/>
  <c r="D258" i="8"/>
  <c r="A259" i="8"/>
  <c r="E258" i="8"/>
  <c r="B258" i="9"/>
  <c r="A259" i="9"/>
  <c r="B259" i="5"/>
  <c r="E259" i="5"/>
  <c r="F259" i="5"/>
  <c r="A260" i="5"/>
  <c r="B251" i="14" l="1"/>
  <c r="C250" i="14"/>
  <c r="E250" i="14" s="1"/>
  <c r="F249" i="14"/>
  <c r="D258" i="7"/>
  <c r="A260" i="7"/>
  <c r="B259" i="7"/>
  <c r="E259" i="7" s="1"/>
  <c r="B259" i="8"/>
  <c r="E259" i="8"/>
  <c r="D259" i="8"/>
  <c r="A260" i="8"/>
  <c r="B259" i="9"/>
  <c r="A260" i="9"/>
  <c r="A261" i="5"/>
  <c r="B260" i="5"/>
  <c r="E260" i="5" s="1"/>
  <c r="F260" i="5"/>
  <c r="F250" i="14" l="1"/>
  <c r="E251" i="14"/>
  <c r="F251" i="14"/>
  <c r="B252" i="14"/>
  <c r="C251" i="14"/>
  <c r="D259" i="7"/>
  <c r="A261" i="7"/>
  <c r="B260" i="7"/>
  <c r="D260" i="7" s="1"/>
  <c r="E260" i="7"/>
  <c r="B260" i="8"/>
  <c r="A261" i="8"/>
  <c r="E260" i="8"/>
  <c r="D260" i="8"/>
  <c r="B260" i="9"/>
  <c r="A261" i="9"/>
  <c r="B261" i="5"/>
  <c r="E261" i="5" s="1"/>
  <c r="A262" i="5"/>
  <c r="F261" i="5"/>
  <c r="B253" i="14" l="1"/>
  <c r="C252" i="14"/>
  <c r="E252" i="14" s="1"/>
  <c r="A262" i="7"/>
  <c r="B261" i="7"/>
  <c r="D261" i="7" s="1"/>
  <c r="E261" i="7"/>
  <c r="B261" i="8"/>
  <c r="A262" i="8"/>
  <c r="D261" i="8"/>
  <c r="E261" i="8"/>
  <c r="B261" i="9"/>
  <c r="A262" i="9"/>
  <c r="A263" i="5"/>
  <c r="B262" i="5"/>
  <c r="F262" i="5" s="1"/>
  <c r="B254" i="14" l="1"/>
  <c r="C253" i="14"/>
  <c r="E253" i="14" s="1"/>
  <c r="F252" i="14"/>
  <c r="A263" i="7"/>
  <c r="B262" i="7"/>
  <c r="E262" i="7" s="1"/>
  <c r="B262" i="8"/>
  <c r="D262" i="8"/>
  <c r="A263" i="8"/>
  <c r="E262" i="8"/>
  <c r="B262" i="9"/>
  <c r="A263" i="9"/>
  <c r="B263" i="5"/>
  <c r="E263" i="5" s="1"/>
  <c r="A264" i="5"/>
  <c r="E262" i="5"/>
  <c r="B255" i="14" l="1"/>
  <c r="C254" i="14"/>
  <c r="E254" i="14" s="1"/>
  <c r="F253" i="14"/>
  <c r="D262" i="7"/>
  <c r="A264" i="7"/>
  <c r="E263" i="7"/>
  <c r="D263" i="7"/>
  <c r="B263" i="7"/>
  <c r="B263" i="8"/>
  <c r="E263" i="8"/>
  <c r="D263" i="8"/>
  <c r="A264" i="8"/>
  <c r="B263" i="9"/>
  <c r="A264" i="9"/>
  <c r="B264" i="5"/>
  <c r="E264" i="5"/>
  <c r="F264" i="5"/>
  <c r="A265" i="5"/>
  <c r="F263" i="5"/>
  <c r="F254" i="14" l="1"/>
  <c r="E255" i="14"/>
  <c r="F255" i="14"/>
  <c r="B256" i="14"/>
  <c r="C255" i="14"/>
  <c r="A265" i="7"/>
  <c r="B264" i="7"/>
  <c r="E264" i="7"/>
  <c r="D264" i="7"/>
  <c r="B264" i="8"/>
  <c r="A265" i="8"/>
  <c r="E264" i="8"/>
  <c r="D264" i="8"/>
  <c r="B264" i="9"/>
  <c r="A265" i="9"/>
  <c r="B265" i="5"/>
  <c r="E265" i="5" s="1"/>
  <c r="A266" i="5"/>
  <c r="F265" i="5"/>
  <c r="B257" i="14" l="1"/>
  <c r="C256" i="14"/>
  <c r="E256" i="14" s="1"/>
  <c r="A266" i="7"/>
  <c r="B265" i="7"/>
  <c r="D265" i="7" s="1"/>
  <c r="E265" i="7"/>
  <c r="B265" i="8"/>
  <c r="A266" i="8"/>
  <c r="E265" i="8"/>
  <c r="D265" i="8"/>
  <c r="B265" i="9"/>
  <c r="A266" i="9"/>
  <c r="B266" i="5"/>
  <c r="F266" i="5" s="1"/>
  <c r="A267" i="5"/>
  <c r="E266" i="5"/>
  <c r="B258" i="14" l="1"/>
  <c r="C257" i="14"/>
  <c r="E257" i="14" s="1"/>
  <c r="F256" i="14"/>
  <c r="A267" i="7"/>
  <c r="B266" i="7"/>
  <c r="E266" i="7" s="1"/>
  <c r="B266" i="8"/>
  <c r="D266" i="8" s="1"/>
  <c r="A267" i="8"/>
  <c r="A267" i="9"/>
  <c r="B266" i="9"/>
  <c r="B267" i="5"/>
  <c r="E267" i="5"/>
  <c r="F267" i="5"/>
  <c r="A268" i="5"/>
  <c r="F257" i="14" l="1"/>
  <c r="E258" i="14"/>
  <c r="F258" i="14"/>
  <c r="B259" i="14"/>
  <c r="C258" i="14"/>
  <c r="D266" i="7"/>
  <c r="A268" i="7"/>
  <c r="B267" i="7"/>
  <c r="E267" i="7" s="1"/>
  <c r="E266" i="8"/>
  <c r="B267" i="8"/>
  <c r="E267" i="8"/>
  <c r="D267" i="8"/>
  <c r="A268" i="8"/>
  <c r="A268" i="9"/>
  <c r="B267" i="9"/>
  <c r="B268" i="5"/>
  <c r="F268" i="5"/>
  <c r="A269" i="5"/>
  <c r="E268" i="5"/>
  <c r="B260" i="14" l="1"/>
  <c r="C259" i="14"/>
  <c r="E259" i="14" s="1"/>
  <c r="D267" i="7"/>
  <c r="A269" i="7"/>
  <c r="B268" i="7"/>
  <c r="D268" i="7" s="1"/>
  <c r="E268" i="7"/>
  <c r="B268" i="8"/>
  <c r="A269" i="8"/>
  <c r="E268" i="8"/>
  <c r="D268" i="8"/>
  <c r="A269" i="9"/>
  <c r="B268" i="9"/>
  <c r="A270" i="5"/>
  <c r="B269" i="5"/>
  <c r="E269" i="5" s="1"/>
  <c r="F269" i="5"/>
  <c r="B261" i="14" l="1"/>
  <c r="C260" i="14"/>
  <c r="E260" i="14" s="1"/>
  <c r="F259" i="14"/>
  <c r="A270" i="7"/>
  <c r="B269" i="7"/>
  <c r="D269" i="7" s="1"/>
  <c r="E269" i="7"/>
  <c r="B269" i="8"/>
  <c r="A270" i="8"/>
  <c r="D269" i="8"/>
  <c r="E269" i="8"/>
  <c r="B269" i="9"/>
  <c r="A270" i="9"/>
  <c r="A271" i="5"/>
  <c r="B270" i="5"/>
  <c r="F270" i="5" s="1"/>
  <c r="E270" i="5"/>
  <c r="B262" i="14" l="1"/>
  <c r="C261" i="14"/>
  <c r="E261" i="14" s="1"/>
  <c r="F260" i="14"/>
  <c r="A271" i="7"/>
  <c r="B270" i="7"/>
  <c r="E270" i="7" s="1"/>
  <c r="B270" i="8"/>
  <c r="D270" i="8"/>
  <c r="A271" i="8"/>
  <c r="E270" i="8"/>
  <c r="B270" i="9"/>
  <c r="A271" i="9"/>
  <c r="A272" i="5"/>
  <c r="B271" i="5"/>
  <c r="E271" i="5"/>
  <c r="F271" i="5"/>
  <c r="F261" i="14" l="1"/>
  <c r="E262" i="14"/>
  <c r="F262" i="14"/>
  <c r="B263" i="14"/>
  <c r="C262" i="14"/>
  <c r="D270" i="7"/>
  <c r="A272" i="7"/>
  <c r="B271" i="7"/>
  <c r="E271" i="7" s="1"/>
  <c r="B271" i="8"/>
  <c r="E271" i="8"/>
  <c r="D271" i="8"/>
  <c r="A272" i="8"/>
  <c r="B271" i="9"/>
  <c r="A272" i="9"/>
  <c r="B272" i="5"/>
  <c r="F272" i="5" s="1"/>
  <c r="E272" i="5"/>
  <c r="A273" i="5"/>
  <c r="B264" i="14" l="1"/>
  <c r="C263" i="14"/>
  <c r="E263" i="14" s="1"/>
  <c r="D271" i="7"/>
  <c r="A273" i="7"/>
  <c r="B272" i="7"/>
  <c r="D272" i="7" s="1"/>
  <c r="E272" i="7"/>
  <c r="B272" i="8"/>
  <c r="A273" i="8"/>
  <c r="E272" i="8"/>
  <c r="D272" i="8"/>
  <c r="B272" i="9"/>
  <c r="A273" i="9"/>
  <c r="B273" i="5"/>
  <c r="E273" i="5" s="1"/>
  <c r="F273" i="5"/>
  <c r="A274" i="5"/>
  <c r="B265" i="14" l="1"/>
  <c r="C264" i="14"/>
  <c r="E264" i="14" s="1"/>
  <c r="F263" i="14"/>
  <c r="A274" i="7"/>
  <c r="B273" i="7"/>
  <c r="D273" i="7" s="1"/>
  <c r="E273" i="7"/>
  <c r="B273" i="8"/>
  <c r="A274" i="8"/>
  <c r="E273" i="8"/>
  <c r="D273" i="8"/>
  <c r="B273" i="9"/>
  <c r="A274" i="9"/>
  <c r="A275" i="5"/>
  <c r="B274" i="5"/>
  <c r="E274" i="5"/>
  <c r="F274" i="5"/>
  <c r="F264" i="14" l="1"/>
  <c r="E265" i="14"/>
  <c r="F265" i="14"/>
  <c r="B266" i="14"/>
  <c r="C265" i="14"/>
  <c r="A275" i="7"/>
  <c r="B274" i="7"/>
  <c r="E274" i="7" s="1"/>
  <c r="B274" i="8"/>
  <c r="D274" i="8"/>
  <c r="A275" i="8"/>
  <c r="E274" i="8"/>
  <c r="B274" i="9"/>
  <c r="A275" i="9"/>
  <c r="B275" i="5"/>
  <c r="E275" i="5"/>
  <c r="F275" i="5"/>
  <c r="A276" i="5"/>
  <c r="B267" i="14" l="1"/>
  <c r="C266" i="14"/>
  <c r="E266" i="14" s="1"/>
  <c r="D274" i="7"/>
  <c r="A276" i="7"/>
  <c r="E275" i="7"/>
  <c r="D275" i="7"/>
  <c r="B275" i="7"/>
  <c r="B275" i="8"/>
  <c r="E275" i="8" s="1"/>
  <c r="A276" i="8"/>
  <c r="B275" i="9"/>
  <c r="A276" i="9"/>
  <c r="B276" i="5"/>
  <c r="E276" i="5"/>
  <c r="F276" i="5"/>
  <c r="A277" i="5"/>
  <c r="B268" i="14" l="1"/>
  <c r="C267" i="14"/>
  <c r="E267" i="14" s="1"/>
  <c r="F266" i="14"/>
  <c r="A277" i="7"/>
  <c r="B276" i="7"/>
  <c r="E276" i="7"/>
  <c r="D276" i="7"/>
  <c r="B276" i="8"/>
  <c r="A277" i="8"/>
  <c r="E276" i="8"/>
  <c r="D276" i="8"/>
  <c r="D275" i="8"/>
  <c r="B276" i="9"/>
  <c r="A277" i="9"/>
  <c r="A278" i="5"/>
  <c r="B277" i="5"/>
  <c r="F277" i="5" s="1"/>
  <c r="F267" i="14" l="1"/>
  <c r="F268" i="14"/>
  <c r="B269" i="14"/>
  <c r="C268" i="14"/>
  <c r="E268" i="14" s="1"/>
  <c r="A278" i="7"/>
  <c r="B277" i="7"/>
  <c r="D277" i="7" s="1"/>
  <c r="E277" i="7"/>
  <c r="B277" i="8"/>
  <c r="A278" i="8"/>
  <c r="E277" i="8"/>
  <c r="D277" i="8"/>
  <c r="B277" i="9"/>
  <c r="A278" i="9"/>
  <c r="E277" i="5"/>
  <c r="B278" i="5"/>
  <c r="F278" i="5"/>
  <c r="A279" i="5"/>
  <c r="E278" i="5"/>
  <c r="B270" i="14" l="1"/>
  <c r="C269" i="14"/>
  <c r="E269" i="14" s="1"/>
  <c r="A279" i="7"/>
  <c r="B278" i="7"/>
  <c r="E278" i="7" s="1"/>
  <c r="B278" i="8"/>
  <c r="D278" i="8"/>
  <c r="A279" i="8"/>
  <c r="E278" i="8"/>
  <c r="B278" i="9"/>
  <c r="A279" i="9"/>
  <c r="A280" i="5"/>
  <c r="B279" i="5"/>
  <c r="F279" i="5" s="1"/>
  <c r="E279" i="5"/>
  <c r="B271" i="14" l="1"/>
  <c r="C270" i="14"/>
  <c r="E270" i="14" s="1"/>
  <c r="F269" i="14"/>
  <c r="D278" i="7"/>
  <c r="A280" i="7"/>
  <c r="B279" i="7"/>
  <c r="E279" i="7" s="1"/>
  <c r="B279" i="8"/>
  <c r="E279" i="8"/>
  <c r="D279" i="8"/>
  <c r="A280" i="8"/>
  <c r="B279" i="9"/>
  <c r="A280" i="9"/>
  <c r="B280" i="5"/>
  <c r="E280" i="5"/>
  <c r="F280" i="5"/>
  <c r="A281" i="5"/>
  <c r="B272" i="14" l="1"/>
  <c r="C271" i="14"/>
  <c r="E271" i="14" s="1"/>
  <c r="F270" i="14"/>
  <c r="D279" i="7"/>
  <c r="A281" i="7"/>
  <c r="B280" i="7"/>
  <c r="E280" i="7"/>
  <c r="D280" i="7"/>
  <c r="B280" i="8"/>
  <c r="A281" i="8"/>
  <c r="E280" i="8"/>
  <c r="D280" i="8"/>
  <c r="B280" i="9"/>
  <c r="A281" i="9"/>
  <c r="A282" i="5"/>
  <c r="B281" i="5"/>
  <c r="E281" i="5" s="1"/>
  <c r="F281" i="5"/>
  <c r="B273" i="14" l="1"/>
  <c r="C272" i="14"/>
  <c r="E272" i="14" s="1"/>
  <c r="F271" i="14"/>
  <c r="A282" i="7"/>
  <c r="B281" i="7"/>
  <c r="D281" i="7" s="1"/>
  <c r="E281" i="7"/>
  <c r="B281" i="8"/>
  <c r="A282" i="8"/>
  <c r="E281" i="8"/>
  <c r="D281" i="8"/>
  <c r="B281" i="9"/>
  <c r="A282" i="9"/>
  <c r="B282" i="5"/>
  <c r="E282" i="5"/>
  <c r="F282" i="5"/>
  <c r="A283" i="5"/>
  <c r="F272" i="14" l="1"/>
  <c r="E273" i="14"/>
  <c r="F273" i="14"/>
  <c r="B274" i="14"/>
  <c r="C273" i="14"/>
  <c r="A283" i="7"/>
  <c r="B282" i="7"/>
  <c r="E282" i="7" s="1"/>
  <c r="B282" i="8"/>
  <c r="D282" i="8"/>
  <c r="A283" i="8"/>
  <c r="E282" i="8"/>
  <c r="B282" i="9"/>
  <c r="A283" i="9"/>
  <c r="A284" i="5"/>
  <c r="B283" i="5"/>
  <c r="F283" i="5" s="1"/>
  <c r="E283" i="5"/>
  <c r="B275" i="14" l="1"/>
  <c r="C274" i="14"/>
  <c r="E274" i="14" s="1"/>
  <c r="D282" i="7"/>
  <c r="A284" i="7"/>
  <c r="B283" i="7"/>
  <c r="E283" i="7" s="1"/>
  <c r="B283" i="8"/>
  <c r="E283" i="8"/>
  <c r="D283" i="8"/>
  <c r="A284" i="8"/>
  <c r="B283" i="9"/>
  <c r="A284" i="9"/>
  <c r="A285" i="5"/>
  <c r="B284" i="5"/>
  <c r="F284" i="5"/>
  <c r="E284" i="5"/>
  <c r="B276" i="14" l="1"/>
  <c r="C275" i="14"/>
  <c r="E275" i="14" s="1"/>
  <c r="F274" i="14"/>
  <c r="D283" i="7"/>
  <c r="A285" i="7"/>
  <c r="B284" i="7"/>
  <c r="E284" i="7"/>
  <c r="D284" i="7"/>
  <c r="B284" i="8"/>
  <c r="A285" i="8"/>
  <c r="E284" i="8"/>
  <c r="D284" i="8"/>
  <c r="B284" i="9"/>
  <c r="A285" i="9"/>
  <c r="A286" i="5"/>
  <c r="B285" i="5"/>
  <c r="E285" i="5" s="1"/>
  <c r="F285" i="5"/>
  <c r="B277" i="14" l="1"/>
  <c r="C276" i="14"/>
  <c r="E276" i="14" s="1"/>
  <c r="F275" i="14"/>
  <c r="A286" i="7"/>
  <c r="B285" i="7"/>
  <c r="D285" i="7" s="1"/>
  <c r="E285" i="7"/>
  <c r="B285" i="8"/>
  <c r="A286" i="8"/>
  <c r="E285" i="8"/>
  <c r="D285" i="8"/>
  <c r="B285" i="9"/>
  <c r="A286" i="9"/>
  <c r="A287" i="5"/>
  <c r="B286" i="5"/>
  <c r="E286" i="5"/>
  <c r="F286" i="5"/>
  <c r="B278" i="14" l="1"/>
  <c r="C277" i="14"/>
  <c r="E277" i="14" s="1"/>
  <c r="F276" i="14"/>
  <c r="A287" i="7"/>
  <c r="B286" i="7"/>
  <c r="E286" i="7" s="1"/>
  <c r="B286" i="8"/>
  <c r="D286" i="8"/>
  <c r="A287" i="8"/>
  <c r="E286" i="8"/>
  <c r="B286" i="9"/>
  <c r="A287" i="9"/>
  <c r="B287" i="5"/>
  <c r="E287" i="5"/>
  <c r="F287" i="5"/>
  <c r="A288" i="5"/>
  <c r="B279" i="14" l="1"/>
  <c r="C278" i="14"/>
  <c r="E278" i="14" s="1"/>
  <c r="F277" i="14"/>
  <c r="D286" i="7"/>
  <c r="A288" i="7"/>
  <c r="B287" i="7"/>
  <c r="E287" i="7" s="1"/>
  <c r="B287" i="8"/>
  <c r="E287" i="8"/>
  <c r="D287" i="8"/>
  <c r="A288" i="8"/>
  <c r="B287" i="9"/>
  <c r="A288" i="9"/>
  <c r="B288" i="5"/>
  <c r="E288" i="5" s="1"/>
  <c r="F288" i="5"/>
  <c r="A289" i="5"/>
  <c r="F278" i="14" l="1"/>
  <c r="E279" i="14"/>
  <c r="F279" i="14"/>
  <c r="B280" i="14"/>
  <c r="C279" i="14"/>
  <c r="D287" i="7"/>
  <c r="A289" i="7"/>
  <c r="B288" i="7"/>
  <c r="E288" i="7"/>
  <c r="D288" i="7"/>
  <c r="B288" i="8"/>
  <c r="A289" i="8"/>
  <c r="E288" i="8"/>
  <c r="D288" i="8"/>
  <c r="B288" i="9"/>
  <c r="A289" i="9"/>
  <c r="A290" i="5"/>
  <c r="B289" i="5"/>
  <c r="F289" i="5" s="1"/>
  <c r="E289" i="5"/>
  <c r="B281" i="14" l="1"/>
  <c r="C280" i="14"/>
  <c r="E280" i="14" s="1"/>
  <c r="A290" i="7"/>
  <c r="B289" i="7"/>
  <c r="D289" i="7" s="1"/>
  <c r="E289" i="7"/>
  <c r="B289" i="8"/>
  <c r="A290" i="8"/>
  <c r="E289" i="8"/>
  <c r="D289" i="8"/>
  <c r="B289" i="9"/>
  <c r="A290" i="9"/>
  <c r="A291" i="5"/>
  <c r="B290" i="5"/>
  <c r="E290" i="5"/>
  <c r="F290" i="5"/>
  <c r="B282" i="14" l="1"/>
  <c r="C281" i="14"/>
  <c r="E281" i="14" s="1"/>
  <c r="F280" i="14"/>
  <c r="A291" i="7"/>
  <c r="B290" i="7"/>
  <c r="E290" i="7" s="1"/>
  <c r="B290" i="8"/>
  <c r="D290" i="8" s="1"/>
  <c r="A291" i="8"/>
  <c r="E290" i="8"/>
  <c r="B290" i="9"/>
  <c r="A291" i="9"/>
  <c r="A292" i="5"/>
  <c r="B291" i="5"/>
  <c r="E291" i="5"/>
  <c r="F291" i="5"/>
  <c r="B283" i="14" l="1"/>
  <c r="C282" i="14"/>
  <c r="E282" i="14" s="1"/>
  <c r="F281" i="14"/>
  <c r="D290" i="7"/>
  <c r="A292" i="7"/>
  <c r="B291" i="7"/>
  <c r="E291" i="7" s="1"/>
  <c r="B291" i="8"/>
  <c r="E291" i="8" s="1"/>
  <c r="D291" i="8"/>
  <c r="A292" i="8"/>
  <c r="B291" i="9"/>
  <c r="A292" i="9"/>
  <c r="A293" i="5"/>
  <c r="B292" i="5"/>
  <c r="F292" i="5" s="1"/>
  <c r="B284" i="14" l="1"/>
  <c r="C283" i="14"/>
  <c r="E283" i="14" s="1"/>
  <c r="F282" i="14"/>
  <c r="D291" i="7"/>
  <c r="A293" i="7"/>
  <c r="B292" i="7"/>
  <c r="D292" i="7" s="1"/>
  <c r="E292" i="7"/>
  <c r="B292" i="8"/>
  <c r="A293" i="8"/>
  <c r="E292" i="8"/>
  <c r="D292" i="8"/>
  <c r="B292" i="9"/>
  <c r="A293" i="9"/>
  <c r="E292" i="5"/>
  <c r="A294" i="5"/>
  <c r="B293" i="5"/>
  <c r="E293" i="5" s="1"/>
  <c r="F293" i="5"/>
  <c r="F283" i="14" l="1"/>
  <c r="E284" i="14"/>
  <c r="F284" i="14"/>
  <c r="B285" i="14"/>
  <c r="C284" i="14"/>
  <c r="A294" i="7"/>
  <c r="B293" i="7"/>
  <c r="D293" i="7" s="1"/>
  <c r="B293" i="8"/>
  <c r="A294" i="8"/>
  <c r="E293" i="8"/>
  <c r="D293" i="8"/>
  <c r="B293" i="9"/>
  <c r="A294" i="9"/>
  <c r="A295" i="5"/>
  <c r="B294" i="5"/>
  <c r="E294" i="5"/>
  <c r="F294" i="5"/>
  <c r="B286" i="14" l="1"/>
  <c r="C285" i="14"/>
  <c r="E285" i="14" s="1"/>
  <c r="E293" i="7"/>
  <c r="A295" i="7"/>
  <c r="E294" i="7"/>
  <c r="D294" i="7"/>
  <c r="B294" i="7"/>
  <c r="B294" i="8"/>
  <c r="D294" i="8" s="1"/>
  <c r="A295" i="8"/>
  <c r="E294" i="8"/>
  <c r="B294" i="9"/>
  <c r="A295" i="9"/>
  <c r="A296" i="5"/>
  <c r="B295" i="5"/>
  <c r="E295" i="5"/>
  <c r="F295" i="5"/>
  <c r="B287" i="14" l="1"/>
  <c r="C286" i="14"/>
  <c r="E286" i="14" s="1"/>
  <c r="F285" i="14"/>
  <c r="A296" i="7"/>
  <c r="B295" i="7"/>
  <c r="E295" i="7" s="1"/>
  <c r="B295" i="8"/>
  <c r="E295" i="8"/>
  <c r="D295" i="8"/>
  <c r="A296" i="8"/>
  <c r="B295" i="9"/>
  <c r="A296" i="9"/>
  <c r="A297" i="5"/>
  <c r="B296" i="5"/>
  <c r="E296" i="5"/>
  <c r="F296" i="5"/>
  <c r="B288" i="14" l="1"/>
  <c r="C287" i="14"/>
  <c r="E287" i="14" s="1"/>
  <c r="F286" i="14"/>
  <c r="D295" i="7"/>
  <c r="A297" i="7"/>
  <c r="B296" i="7"/>
  <c r="D296" i="7" s="1"/>
  <c r="E296" i="7"/>
  <c r="B296" i="8"/>
  <c r="A297" i="8"/>
  <c r="E296" i="8"/>
  <c r="D296" i="8"/>
  <c r="B296" i="9"/>
  <c r="A297" i="9"/>
  <c r="A298" i="5"/>
  <c r="B297" i="5"/>
  <c r="F297" i="5" s="1"/>
  <c r="E297" i="5"/>
  <c r="F287" i="14" l="1"/>
  <c r="E288" i="14"/>
  <c r="F288" i="14"/>
  <c r="B289" i="14"/>
  <c r="C288" i="14"/>
  <c r="A298" i="7"/>
  <c r="B297" i="7"/>
  <c r="D297" i="7" s="1"/>
  <c r="E297" i="7"/>
  <c r="B297" i="8"/>
  <c r="A298" i="8"/>
  <c r="E297" i="8"/>
  <c r="D297" i="8"/>
  <c r="B297" i="9"/>
  <c r="A298" i="9"/>
  <c r="A299" i="5"/>
  <c r="B298" i="5"/>
  <c r="E298" i="5"/>
  <c r="F298" i="5"/>
  <c r="B290" i="14" l="1"/>
  <c r="C289" i="14"/>
  <c r="E289" i="14" s="1"/>
  <c r="A299" i="7"/>
  <c r="B298" i="7"/>
  <c r="E298" i="7" s="1"/>
  <c r="B298" i="8"/>
  <c r="D298" i="8"/>
  <c r="A299" i="8"/>
  <c r="E298" i="8"/>
  <c r="B298" i="9"/>
  <c r="A299" i="9"/>
  <c r="B299" i="5"/>
  <c r="E299" i="5" s="1"/>
  <c r="F299" i="5"/>
  <c r="A300" i="5"/>
  <c r="B291" i="14" l="1"/>
  <c r="C290" i="14"/>
  <c r="E290" i="14" s="1"/>
  <c r="F289" i="14"/>
  <c r="D298" i="7"/>
  <c r="A300" i="7"/>
  <c r="E299" i="7"/>
  <c r="D299" i="7"/>
  <c r="B299" i="7"/>
  <c r="B299" i="8"/>
  <c r="E299" i="8"/>
  <c r="D299" i="8"/>
  <c r="A300" i="8"/>
  <c r="B299" i="9"/>
  <c r="A300" i="9"/>
  <c r="A301" i="5"/>
  <c r="B300" i="5"/>
  <c r="F300" i="5" s="1"/>
  <c r="E300" i="5"/>
  <c r="B292" i="14" l="1"/>
  <c r="C291" i="14"/>
  <c r="E291" i="14" s="1"/>
  <c r="F290" i="14"/>
  <c r="A301" i="7"/>
  <c r="B300" i="7"/>
  <c r="E300" i="7"/>
  <c r="D300" i="7"/>
  <c r="B300" i="8"/>
  <c r="A301" i="8"/>
  <c r="E300" i="8"/>
  <c r="D300" i="8"/>
  <c r="B300" i="9"/>
  <c r="A301" i="9"/>
  <c r="A302" i="5"/>
  <c r="B301" i="5"/>
  <c r="E301" i="5" s="1"/>
  <c r="F301" i="5"/>
  <c r="B293" i="14" l="1"/>
  <c r="C292" i="14"/>
  <c r="E292" i="14" s="1"/>
  <c r="F291" i="14"/>
  <c r="A302" i="7"/>
  <c r="B301" i="7"/>
  <c r="D301" i="7" s="1"/>
  <c r="E301" i="7"/>
  <c r="B301" i="8"/>
  <c r="D301" i="8" s="1"/>
  <c r="A302" i="8"/>
  <c r="B301" i="9"/>
  <c r="A302" i="9"/>
  <c r="A303" i="5"/>
  <c r="B302" i="5"/>
  <c r="E302" i="5" s="1"/>
  <c r="F292" i="14" l="1"/>
  <c r="E293" i="14"/>
  <c r="F293" i="14"/>
  <c r="B294" i="14"/>
  <c r="C293" i="14"/>
  <c r="A303" i="7"/>
  <c r="B302" i="7"/>
  <c r="E302" i="7" s="1"/>
  <c r="E301" i="8"/>
  <c r="B302" i="8"/>
  <c r="D302" i="8"/>
  <c r="A303" i="8"/>
  <c r="E302" i="8"/>
  <c r="B302" i="9"/>
  <c r="A303" i="9"/>
  <c r="F302" i="5"/>
  <c r="F303" i="5"/>
  <c r="A304" i="5"/>
  <c r="E303" i="5"/>
  <c r="B303" i="5"/>
  <c r="B295" i="14" l="1"/>
  <c r="C294" i="14"/>
  <c r="E294" i="14" s="1"/>
  <c r="D302" i="7"/>
  <c r="A304" i="7"/>
  <c r="E303" i="7"/>
  <c r="D303" i="7"/>
  <c r="B303" i="7"/>
  <c r="B303" i="8"/>
  <c r="E303" i="8"/>
  <c r="D303" i="8"/>
  <c r="A304" i="8"/>
  <c r="B303" i="9"/>
  <c r="A304" i="9"/>
  <c r="A305" i="5"/>
  <c r="B304" i="5"/>
  <c r="F304" i="5" s="1"/>
  <c r="E304" i="5"/>
  <c r="B296" i="14" l="1"/>
  <c r="C295" i="14"/>
  <c r="E295" i="14" s="1"/>
  <c r="F294" i="14"/>
  <c r="A305" i="7"/>
  <c r="B304" i="7"/>
  <c r="E304" i="7"/>
  <c r="D304" i="7"/>
  <c r="B304" i="8"/>
  <c r="E304" i="8" s="1"/>
  <c r="A305" i="8"/>
  <c r="B304" i="9"/>
  <c r="A305" i="9"/>
  <c r="A306" i="5"/>
  <c r="B305" i="5"/>
  <c r="F305" i="5" s="1"/>
  <c r="E305" i="5"/>
  <c r="B297" i="14" l="1"/>
  <c r="C296" i="14"/>
  <c r="E296" i="14" s="1"/>
  <c r="F295" i="14"/>
  <c r="A306" i="7"/>
  <c r="B305" i="7"/>
  <c r="D305" i="7" s="1"/>
  <c r="E305" i="7"/>
  <c r="D304" i="8"/>
  <c r="B305" i="8"/>
  <c r="A306" i="8"/>
  <c r="E305" i="8"/>
  <c r="D305" i="8"/>
  <c r="B305" i="9"/>
  <c r="A306" i="9"/>
  <c r="A307" i="5"/>
  <c r="B306" i="5"/>
  <c r="E306" i="5" s="1"/>
  <c r="F306" i="5"/>
  <c r="F296" i="14" l="1"/>
  <c r="E297" i="14"/>
  <c r="F297" i="14"/>
  <c r="B298" i="14"/>
  <c r="C297" i="14"/>
  <c r="A307" i="7"/>
  <c r="B306" i="7"/>
  <c r="D306" i="7" s="1"/>
  <c r="B306" i="8"/>
  <c r="D306" i="8"/>
  <c r="E306" i="8"/>
  <c r="A307" i="8"/>
  <c r="B306" i="9"/>
  <c r="A307" i="9"/>
  <c r="A308" i="5"/>
  <c r="B307" i="5"/>
  <c r="F307" i="5" s="1"/>
  <c r="E307" i="5"/>
  <c r="B299" i="14" l="1"/>
  <c r="C298" i="14"/>
  <c r="E298" i="14" s="1"/>
  <c r="E306" i="7"/>
  <c r="A308" i="7"/>
  <c r="E307" i="7"/>
  <c r="D307" i="7"/>
  <c r="B307" i="7"/>
  <c r="B307" i="8"/>
  <c r="E307" i="8" s="1"/>
  <c r="A308" i="8"/>
  <c r="B307" i="9"/>
  <c r="A308" i="9"/>
  <c r="A309" i="5"/>
  <c r="B308" i="5"/>
  <c r="E308" i="5"/>
  <c r="F308" i="5"/>
  <c r="B300" i="14" l="1"/>
  <c r="C299" i="14"/>
  <c r="E299" i="14" s="1"/>
  <c r="F298" i="14"/>
  <c r="A309" i="7"/>
  <c r="B308" i="7"/>
  <c r="E308" i="7" s="1"/>
  <c r="D308" i="7"/>
  <c r="B308" i="8"/>
  <c r="A309" i="8"/>
  <c r="E308" i="8"/>
  <c r="D308" i="8"/>
  <c r="D307" i="8"/>
  <c r="B308" i="9"/>
  <c r="A309" i="9"/>
  <c r="A310" i="5"/>
  <c r="B309" i="5"/>
  <c r="E309" i="5" s="1"/>
  <c r="F309" i="5"/>
  <c r="B301" i="14" l="1"/>
  <c r="C300" i="14"/>
  <c r="E300" i="14" s="1"/>
  <c r="F299" i="14"/>
  <c r="A310" i="7"/>
  <c r="B309" i="7"/>
  <c r="D309" i="7" s="1"/>
  <c r="B309" i="8"/>
  <c r="E309" i="8" s="1"/>
  <c r="A310" i="8"/>
  <c r="D309" i="8"/>
  <c r="B309" i="9"/>
  <c r="A310" i="9"/>
  <c r="A311" i="5"/>
  <c r="B310" i="5"/>
  <c r="E310" i="5"/>
  <c r="F310" i="5"/>
  <c r="B302" i="14" l="1"/>
  <c r="C301" i="14"/>
  <c r="E301" i="14" s="1"/>
  <c r="F300" i="14"/>
  <c r="E309" i="7"/>
  <c r="A311" i="7"/>
  <c r="E310" i="7"/>
  <c r="D310" i="7"/>
  <c r="B310" i="7"/>
  <c r="B310" i="8"/>
  <c r="D310" i="8" s="1"/>
  <c r="A311" i="8"/>
  <c r="E310" i="8"/>
  <c r="B310" i="9"/>
  <c r="A311" i="9"/>
  <c r="A312" i="5"/>
  <c r="B311" i="5"/>
  <c r="E311" i="5" s="1"/>
  <c r="B303" i="14" l="1"/>
  <c r="C302" i="14"/>
  <c r="E302" i="14" s="1"/>
  <c r="F301" i="14"/>
  <c r="A312" i="7"/>
  <c r="B311" i="7"/>
  <c r="E311" i="7" s="1"/>
  <c r="B311" i="8"/>
  <c r="E311" i="8"/>
  <c r="D311" i="8"/>
  <c r="A312" i="8"/>
  <c r="B311" i="9"/>
  <c r="A312" i="9"/>
  <c r="F311" i="5"/>
  <c r="A313" i="5"/>
  <c r="B312" i="5"/>
  <c r="F312" i="5" s="1"/>
  <c r="E312" i="5"/>
  <c r="F302" i="14" l="1"/>
  <c r="E303" i="14"/>
  <c r="F303" i="14"/>
  <c r="B304" i="14"/>
  <c r="C303" i="14"/>
  <c r="D311" i="7"/>
  <c r="A313" i="7"/>
  <c r="B312" i="7"/>
  <c r="E312" i="7"/>
  <c r="D312" i="7"/>
  <c r="B312" i="8"/>
  <c r="E312" i="8" s="1"/>
  <c r="A313" i="8"/>
  <c r="D312" i="8"/>
  <c r="B312" i="9"/>
  <c r="A313" i="9"/>
  <c r="A314" i="5"/>
  <c r="B313" i="5"/>
  <c r="F313" i="5" s="1"/>
  <c r="E313" i="5"/>
  <c r="B305" i="14" l="1"/>
  <c r="C304" i="14"/>
  <c r="E304" i="14" s="1"/>
  <c r="A314" i="7"/>
  <c r="B313" i="7"/>
  <c r="D313" i="7" s="1"/>
  <c r="E313" i="7"/>
  <c r="B313" i="8"/>
  <c r="A314" i="8"/>
  <c r="E313" i="8"/>
  <c r="D313" i="8"/>
  <c r="B313" i="9"/>
  <c r="A314" i="9"/>
  <c r="A315" i="5"/>
  <c r="B314" i="5"/>
  <c r="F314" i="5" s="1"/>
  <c r="E314" i="5"/>
  <c r="B306" i="14" l="1"/>
  <c r="C305" i="14"/>
  <c r="E305" i="14" s="1"/>
  <c r="F304" i="14"/>
  <c r="A315" i="7"/>
  <c r="B314" i="7"/>
  <c r="E314" i="7" s="1"/>
  <c r="B314" i="8"/>
  <c r="D314" i="8"/>
  <c r="A315" i="8"/>
  <c r="E314" i="8"/>
  <c r="B314" i="9"/>
  <c r="A315" i="9"/>
  <c r="B315" i="5"/>
  <c r="E315" i="5"/>
  <c r="F315" i="5"/>
  <c r="A316" i="5"/>
  <c r="F305" i="14" l="1"/>
  <c r="E306" i="14"/>
  <c r="F306" i="14"/>
  <c r="B307" i="14"/>
  <c r="C306" i="14"/>
  <c r="D314" i="7"/>
  <c r="A316" i="7"/>
  <c r="D315" i="7"/>
  <c r="B315" i="7"/>
  <c r="E315" i="7" s="1"/>
  <c r="B315" i="8"/>
  <c r="E315" i="8" s="1"/>
  <c r="D315" i="8"/>
  <c r="A316" i="8"/>
  <c r="B315" i="9"/>
  <c r="A316" i="9"/>
  <c r="B316" i="5"/>
  <c r="E316" i="5" s="1"/>
  <c r="F316" i="5"/>
  <c r="A317" i="5"/>
  <c r="B308" i="14" l="1"/>
  <c r="C307" i="14"/>
  <c r="E307" i="14" s="1"/>
  <c r="A317" i="7"/>
  <c r="B316" i="7"/>
  <c r="E316" i="7"/>
  <c r="D316" i="7"/>
  <c r="B316" i="8"/>
  <c r="A317" i="8"/>
  <c r="E316" i="8"/>
  <c r="D316" i="8"/>
  <c r="B316" i="9"/>
  <c r="A317" i="9"/>
  <c r="A318" i="5"/>
  <c r="B317" i="5"/>
  <c r="F317" i="5" s="1"/>
  <c r="E317" i="5"/>
  <c r="F307" i="14" l="1"/>
  <c r="E308" i="14"/>
  <c r="F308" i="14"/>
  <c r="B309" i="14"/>
  <c r="C308" i="14"/>
  <c r="A318" i="7"/>
  <c r="B317" i="7"/>
  <c r="D317" i="7" s="1"/>
  <c r="E317" i="7"/>
  <c r="B317" i="8"/>
  <c r="A318" i="8"/>
  <c r="E317" i="8"/>
  <c r="D317" i="8"/>
  <c r="B317" i="9"/>
  <c r="A318" i="9"/>
  <c r="A319" i="5"/>
  <c r="B318" i="5"/>
  <c r="E318" i="5" s="1"/>
  <c r="F318" i="5"/>
  <c r="B310" i="14" l="1"/>
  <c r="C309" i="14"/>
  <c r="E309" i="14" s="1"/>
  <c r="A319" i="7"/>
  <c r="B318" i="7"/>
  <c r="E318" i="7" s="1"/>
  <c r="B318" i="8"/>
  <c r="D318" i="8" s="1"/>
  <c r="A319" i="8"/>
  <c r="E318" i="8"/>
  <c r="B318" i="9"/>
  <c r="A319" i="9"/>
  <c r="B319" i="5"/>
  <c r="E319" i="5"/>
  <c r="F319" i="5"/>
  <c r="A320" i="5"/>
  <c r="B311" i="14" l="1"/>
  <c r="C310" i="14"/>
  <c r="E310" i="14" s="1"/>
  <c r="F309" i="14"/>
  <c r="D318" i="7"/>
  <c r="A320" i="7"/>
  <c r="B319" i="7"/>
  <c r="D319" i="7" s="1"/>
  <c r="B319" i="8"/>
  <c r="E319" i="8"/>
  <c r="D319" i="8"/>
  <c r="A320" i="8"/>
  <c r="B319" i="9"/>
  <c r="A320" i="9"/>
  <c r="B320" i="5"/>
  <c r="F320" i="5"/>
  <c r="A321" i="5"/>
  <c r="E320" i="5"/>
  <c r="F310" i="14" l="1"/>
  <c r="E311" i="14"/>
  <c r="F311" i="14"/>
  <c r="B312" i="14"/>
  <c r="C311" i="14"/>
  <c r="E319" i="7"/>
  <c r="A321" i="7"/>
  <c r="B320" i="7"/>
  <c r="D320" i="7" s="1"/>
  <c r="E320" i="7"/>
  <c r="B320" i="8"/>
  <c r="E320" i="8" s="1"/>
  <c r="A321" i="8"/>
  <c r="D320" i="8"/>
  <c r="B320" i="9"/>
  <c r="A321" i="9"/>
  <c r="A322" i="5"/>
  <c r="B321" i="5"/>
  <c r="F321" i="5" s="1"/>
  <c r="E321" i="5"/>
  <c r="B313" i="14" l="1"/>
  <c r="C312" i="14"/>
  <c r="E312" i="14" s="1"/>
  <c r="A322" i="7"/>
  <c r="B321" i="7"/>
  <c r="D321" i="7" s="1"/>
  <c r="E321" i="7"/>
  <c r="B321" i="8"/>
  <c r="E321" i="8" s="1"/>
  <c r="A322" i="8"/>
  <c r="D321" i="8"/>
  <c r="B321" i="9"/>
  <c r="A322" i="9"/>
  <c r="A323" i="5"/>
  <c r="B322" i="5"/>
  <c r="E322" i="5" s="1"/>
  <c r="F322" i="5"/>
  <c r="F312" i="14" l="1"/>
  <c r="E313" i="14"/>
  <c r="F313" i="14"/>
  <c r="B314" i="14"/>
  <c r="C313" i="14"/>
  <c r="A323" i="7"/>
  <c r="B322" i="7"/>
  <c r="E322" i="7" s="1"/>
  <c r="B322" i="8"/>
  <c r="D322" i="8"/>
  <c r="A323" i="8"/>
  <c r="E322" i="8"/>
  <c r="B322" i="9"/>
  <c r="A323" i="9"/>
  <c r="A324" i="5"/>
  <c r="F323" i="5"/>
  <c r="B323" i="5"/>
  <c r="E323" i="5"/>
  <c r="B315" i="14" l="1"/>
  <c r="C314" i="14"/>
  <c r="E314" i="14" s="1"/>
  <c r="D322" i="7"/>
  <c r="A324" i="7"/>
  <c r="E323" i="7"/>
  <c r="D323" i="7"/>
  <c r="B323" i="7"/>
  <c r="B323" i="8"/>
  <c r="E323" i="8"/>
  <c r="D323" i="8"/>
  <c r="A324" i="8"/>
  <c r="B323" i="9"/>
  <c r="A324" i="9"/>
  <c r="A325" i="5"/>
  <c r="B324" i="5"/>
  <c r="E324" i="5"/>
  <c r="F324" i="5"/>
  <c r="B316" i="14" l="1"/>
  <c r="C315" i="14"/>
  <c r="E315" i="14" s="1"/>
  <c r="F314" i="14"/>
  <c r="A325" i="7"/>
  <c r="B324" i="7"/>
  <c r="E324" i="7"/>
  <c r="D324" i="7"/>
  <c r="B324" i="8"/>
  <c r="E324" i="8" s="1"/>
  <c r="A325" i="8"/>
  <c r="B324" i="9"/>
  <c r="A325" i="9"/>
  <c r="A326" i="5"/>
  <c r="B325" i="5"/>
  <c r="E325" i="5"/>
  <c r="F325" i="5"/>
  <c r="B317" i="14" l="1"/>
  <c r="C316" i="14"/>
  <c r="E316" i="14" s="1"/>
  <c r="F315" i="14"/>
  <c r="A326" i="7"/>
  <c r="B325" i="7"/>
  <c r="D325" i="7" s="1"/>
  <c r="E325" i="7"/>
  <c r="D324" i="8"/>
  <c r="B325" i="8"/>
  <c r="A326" i="8"/>
  <c r="D325" i="8"/>
  <c r="E325" i="8"/>
  <c r="B325" i="9"/>
  <c r="A326" i="9"/>
  <c r="A327" i="5"/>
  <c r="B326" i="5"/>
  <c r="E326" i="5" s="1"/>
  <c r="F316" i="14" l="1"/>
  <c r="E317" i="14"/>
  <c r="F317" i="14"/>
  <c r="B318" i="14"/>
  <c r="C317" i="14"/>
  <c r="A327" i="7"/>
  <c r="B326" i="7"/>
  <c r="E326" i="7" s="1"/>
  <c r="B326" i="8"/>
  <c r="D326" i="8" s="1"/>
  <c r="A327" i="8"/>
  <c r="E326" i="8"/>
  <c r="B326" i="9"/>
  <c r="A327" i="9"/>
  <c r="F326" i="5"/>
  <c r="A328" i="5"/>
  <c r="B327" i="5"/>
  <c r="E327" i="5" s="1"/>
  <c r="F327" i="5"/>
  <c r="B319" i="14" l="1"/>
  <c r="C318" i="14"/>
  <c r="E318" i="14" s="1"/>
  <c r="D326" i="7"/>
  <c r="A328" i="7"/>
  <c r="E327" i="7"/>
  <c r="D327" i="7"/>
  <c r="B327" i="7"/>
  <c r="B327" i="8"/>
  <c r="E327" i="8"/>
  <c r="D327" i="8"/>
  <c r="A328" i="8"/>
  <c r="B327" i="9"/>
  <c r="A328" i="9"/>
  <c r="A329" i="5"/>
  <c r="B328" i="5"/>
  <c r="E328" i="5"/>
  <c r="F328" i="5"/>
  <c r="B320" i="14" l="1"/>
  <c r="C319" i="14"/>
  <c r="E319" i="14" s="1"/>
  <c r="F318" i="14"/>
  <c r="A329" i="7"/>
  <c r="B328" i="7"/>
  <c r="E328" i="7"/>
  <c r="D328" i="7"/>
  <c r="B328" i="8"/>
  <c r="A329" i="8"/>
  <c r="E328" i="8"/>
  <c r="D328" i="8"/>
  <c r="B328" i="9"/>
  <c r="A329" i="9"/>
  <c r="A330" i="5"/>
  <c r="B329" i="5"/>
  <c r="E329" i="5"/>
  <c r="F329" i="5"/>
  <c r="F319" i="14" l="1"/>
  <c r="E320" i="14"/>
  <c r="F320" i="14"/>
  <c r="B321" i="14"/>
  <c r="C320" i="14"/>
  <c r="A330" i="7"/>
  <c r="B329" i="7"/>
  <c r="D329" i="7" s="1"/>
  <c r="E329" i="7"/>
  <c r="B329" i="8"/>
  <c r="A330" i="8"/>
  <c r="E329" i="8"/>
  <c r="D329" i="8"/>
  <c r="B329" i="9"/>
  <c r="A330" i="9"/>
  <c r="A331" i="5"/>
  <c r="B330" i="5"/>
  <c r="E330" i="5"/>
  <c r="F330" i="5"/>
  <c r="B322" i="14" l="1"/>
  <c r="C321" i="14"/>
  <c r="E321" i="14" s="1"/>
  <c r="A331" i="7"/>
  <c r="B330" i="7"/>
  <c r="E330" i="7" s="1"/>
  <c r="B330" i="8"/>
  <c r="D330" i="8"/>
  <c r="A331" i="8"/>
  <c r="E330" i="8"/>
  <c r="B330" i="9"/>
  <c r="A331" i="9"/>
  <c r="B331" i="5"/>
  <c r="E331" i="5"/>
  <c r="F331" i="5"/>
  <c r="A332" i="5"/>
  <c r="B323" i="14" l="1"/>
  <c r="C322" i="14"/>
  <c r="E322" i="14" s="1"/>
  <c r="F321" i="14"/>
  <c r="D330" i="7"/>
  <c r="A332" i="7"/>
  <c r="B331" i="7"/>
  <c r="E331" i="7" s="1"/>
  <c r="B331" i="8"/>
  <c r="E331" i="8" s="1"/>
  <c r="D331" i="8"/>
  <c r="A332" i="8"/>
  <c r="B331" i="9"/>
  <c r="A332" i="9"/>
  <c r="A333" i="5"/>
  <c r="B332" i="5"/>
  <c r="E332" i="5" s="1"/>
  <c r="F332" i="5"/>
  <c r="B324" i="14" l="1"/>
  <c r="C323" i="14"/>
  <c r="E323" i="14" s="1"/>
  <c r="F322" i="14"/>
  <c r="D331" i="7"/>
  <c r="A333" i="7"/>
  <c r="B332" i="7"/>
  <c r="D332" i="7" s="1"/>
  <c r="E332" i="7"/>
  <c r="B332" i="8"/>
  <c r="A333" i="8"/>
  <c r="E332" i="8"/>
  <c r="D332" i="8"/>
  <c r="B332" i="9"/>
  <c r="A333" i="9"/>
  <c r="A334" i="5"/>
  <c r="B333" i="5"/>
  <c r="F333" i="5" s="1"/>
  <c r="B325" i="14" l="1"/>
  <c r="C324" i="14"/>
  <c r="E324" i="14" s="1"/>
  <c r="F323" i="14"/>
  <c r="A334" i="7"/>
  <c r="B333" i="7"/>
  <c r="D333" i="7" s="1"/>
  <c r="E333" i="7"/>
  <c r="B333" i="8"/>
  <c r="A334" i="8"/>
  <c r="E333" i="8"/>
  <c r="D333" i="8"/>
  <c r="B333" i="9"/>
  <c r="A334" i="9"/>
  <c r="E333" i="5"/>
  <c r="A335" i="5"/>
  <c r="B334" i="5"/>
  <c r="E334" i="5" s="1"/>
  <c r="F334" i="5"/>
  <c r="B326" i="14" l="1"/>
  <c r="C325" i="14"/>
  <c r="E325" i="14" s="1"/>
  <c r="F324" i="14"/>
  <c r="A335" i="7"/>
  <c r="B334" i="7"/>
  <c r="E334" i="7" s="1"/>
  <c r="B334" i="8"/>
  <c r="D334" i="8" s="1"/>
  <c r="A335" i="8"/>
  <c r="B334" i="9"/>
  <c r="A335" i="9"/>
  <c r="B335" i="5"/>
  <c r="E335" i="5"/>
  <c r="F335" i="5"/>
  <c r="A336" i="5"/>
  <c r="B327" i="14" l="1"/>
  <c r="C326" i="14"/>
  <c r="E326" i="14" s="1"/>
  <c r="F325" i="14"/>
  <c r="D334" i="7"/>
  <c r="A336" i="7"/>
  <c r="B335" i="7"/>
  <c r="D335" i="7" s="1"/>
  <c r="E334" i="8"/>
  <c r="B335" i="8"/>
  <c r="E335" i="8"/>
  <c r="D335" i="8"/>
  <c r="A336" i="8"/>
  <c r="B335" i="9"/>
  <c r="A336" i="9"/>
  <c r="A337" i="5"/>
  <c r="B336" i="5"/>
  <c r="F336" i="5" s="1"/>
  <c r="E336" i="5"/>
  <c r="B328" i="14" l="1"/>
  <c r="C327" i="14"/>
  <c r="E327" i="14" s="1"/>
  <c r="F326" i="14"/>
  <c r="E335" i="7"/>
  <c r="A337" i="7"/>
  <c r="B336" i="7"/>
  <c r="E336" i="7"/>
  <c r="D336" i="7"/>
  <c r="B336" i="8"/>
  <c r="A337" i="8"/>
  <c r="E336" i="8"/>
  <c r="D336" i="8"/>
  <c r="B336" i="9"/>
  <c r="A337" i="9"/>
  <c r="A338" i="5"/>
  <c r="B337" i="5"/>
  <c r="F337" i="5"/>
  <c r="E337" i="5"/>
  <c r="E328" i="14" l="1"/>
  <c r="F328" i="14"/>
  <c r="B329" i="14"/>
  <c r="C328" i="14"/>
  <c r="F327" i="14"/>
  <c r="A338" i="7"/>
  <c r="B337" i="7"/>
  <c r="D337" i="7" s="1"/>
  <c r="E337" i="7"/>
  <c r="B337" i="8"/>
  <c r="A338" i="8"/>
  <c r="E337" i="8"/>
  <c r="D337" i="8"/>
  <c r="B337" i="9"/>
  <c r="A338" i="9"/>
  <c r="B338" i="5"/>
  <c r="E338" i="5" s="1"/>
  <c r="F338" i="5"/>
  <c r="A339" i="5"/>
  <c r="B330" i="14" l="1"/>
  <c r="C329" i="14"/>
  <c r="E329" i="14" s="1"/>
  <c r="A339" i="7"/>
  <c r="B338" i="7"/>
  <c r="E338" i="7" s="1"/>
  <c r="B338" i="8"/>
  <c r="D338" i="8"/>
  <c r="A339" i="8"/>
  <c r="E338" i="8"/>
  <c r="B338" i="9"/>
  <c r="A339" i="9"/>
  <c r="A340" i="5"/>
  <c r="B339" i="5"/>
  <c r="F339" i="5" s="1"/>
  <c r="B331" i="14" l="1"/>
  <c r="C330" i="14"/>
  <c r="E330" i="14" s="1"/>
  <c r="F329" i="14"/>
  <c r="D338" i="7"/>
  <c r="A340" i="7"/>
  <c r="D339" i="7"/>
  <c r="B339" i="7"/>
  <c r="E339" i="7" s="1"/>
  <c r="B339" i="8"/>
  <c r="E339" i="8"/>
  <c r="D339" i="8"/>
  <c r="A340" i="8"/>
  <c r="B339" i="9"/>
  <c r="A340" i="9"/>
  <c r="E339" i="5"/>
  <c r="A341" i="5"/>
  <c r="B340" i="5"/>
  <c r="F340" i="5" s="1"/>
  <c r="E340" i="5"/>
  <c r="B332" i="14" l="1"/>
  <c r="C331" i="14"/>
  <c r="E331" i="14" s="1"/>
  <c r="F330" i="14"/>
  <c r="A341" i="7"/>
  <c r="B340" i="7"/>
  <c r="E340" i="7"/>
  <c r="D340" i="7"/>
  <c r="B340" i="8"/>
  <c r="E340" i="8" s="1"/>
  <c r="A341" i="8"/>
  <c r="B340" i="9"/>
  <c r="A341" i="9"/>
  <c r="A342" i="5"/>
  <c r="B341" i="5"/>
  <c r="E341" i="5" s="1"/>
  <c r="F341" i="5"/>
  <c r="E332" i="14" l="1"/>
  <c r="B333" i="14"/>
  <c r="C332" i="14"/>
  <c r="F332" i="14" s="1"/>
  <c r="F331" i="14"/>
  <c r="A342" i="7"/>
  <c r="D341" i="7"/>
  <c r="B341" i="7"/>
  <c r="E341" i="7"/>
  <c r="D340" i="8"/>
  <c r="B341" i="8"/>
  <c r="A342" i="8"/>
  <c r="E341" i="8"/>
  <c r="D341" i="8"/>
  <c r="B341" i="9"/>
  <c r="A342" i="9"/>
  <c r="A343" i="5"/>
  <c r="B342" i="5"/>
  <c r="F342" i="5" s="1"/>
  <c r="E342" i="5"/>
  <c r="B334" i="14" l="1"/>
  <c r="C333" i="14"/>
  <c r="E333" i="14" s="1"/>
  <c r="A343" i="7"/>
  <c r="B342" i="7"/>
  <c r="E342" i="7" s="1"/>
  <c r="B342" i="8"/>
  <c r="D342" i="8"/>
  <c r="A343" i="8"/>
  <c r="E342" i="8"/>
  <c r="B342" i="9"/>
  <c r="A343" i="9"/>
  <c r="A344" i="5"/>
  <c r="B343" i="5"/>
  <c r="E343" i="5" s="1"/>
  <c r="B335" i="14" l="1"/>
  <c r="C334" i="14"/>
  <c r="E334" i="14" s="1"/>
  <c r="F333" i="14"/>
  <c r="D342" i="7"/>
  <c r="A344" i="7"/>
  <c r="B343" i="7"/>
  <c r="E343" i="7" s="1"/>
  <c r="B343" i="8"/>
  <c r="E343" i="8"/>
  <c r="D343" i="8"/>
  <c r="A344" i="8"/>
  <c r="B343" i="9"/>
  <c r="A344" i="9"/>
  <c r="F343" i="5"/>
  <c r="A345" i="5"/>
  <c r="B344" i="5"/>
  <c r="F344" i="5" s="1"/>
  <c r="E344" i="5"/>
  <c r="B336" i="14" l="1"/>
  <c r="C335" i="14"/>
  <c r="E335" i="14" s="1"/>
  <c r="F334" i="14"/>
  <c r="D343" i="7"/>
  <c r="A345" i="7"/>
  <c r="B344" i="7"/>
  <c r="E344" i="7"/>
  <c r="D344" i="7"/>
  <c r="B344" i="8"/>
  <c r="A345" i="8"/>
  <c r="E344" i="8"/>
  <c r="D344" i="8"/>
  <c r="B344" i="9"/>
  <c r="A345" i="9"/>
  <c r="A346" i="5"/>
  <c r="B345" i="5"/>
  <c r="E345" i="5"/>
  <c r="F345" i="5"/>
  <c r="B337" i="14" l="1"/>
  <c r="C336" i="14"/>
  <c r="E336" i="14" s="1"/>
  <c r="F335" i="14"/>
  <c r="A346" i="7"/>
  <c r="B345" i="7"/>
  <c r="D345" i="7" s="1"/>
  <c r="E345" i="7"/>
  <c r="B345" i="8"/>
  <c r="A346" i="8"/>
  <c r="E345" i="8"/>
  <c r="D345" i="8"/>
  <c r="B345" i="9"/>
  <c r="A346" i="9"/>
  <c r="A347" i="5"/>
  <c r="B346" i="5"/>
  <c r="F346" i="5" s="1"/>
  <c r="E346" i="5"/>
  <c r="B338" i="14" l="1"/>
  <c r="C337" i="14"/>
  <c r="E337" i="14" s="1"/>
  <c r="F336" i="14"/>
  <c r="A347" i="7"/>
  <c r="B346" i="7"/>
  <c r="D346" i="7" s="1"/>
  <c r="B346" i="8"/>
  <c r="D346" i="8" s="1"/>
  <c r="A347" i="8"/>
  <c r="E346" i="8"/>
  <c r="B346" i="9"/>
  <c r="A347" i="9"/>
  <c r="A348" i="5"/>
  <c r="B347" i="5"/>
  <c r="E347" i="5" s="1"/>
  <c r="B339" i="14" l="1"/>
  <c r="C338" i="14"/>
  <c r="E338" i="14" s="1"/>
  <c r="F337" i="14"/>
  <c r="E346" i="7"/>
  <c r="A348" i="7"/>
  <c r="E347" i="7"/>
  <c r="D347" i="7"/>
  <c r="B347" i="7"/>
  <c r="B347" i="8"/>
  <c r="E347" i="8" s="1"/>
  <c r="D347" i="8"/>
  <c r="A348" i="8"/>
  <c r="B347" i="9"/>
  <c r="A348" i="9"/>
  <c r="F347" i="5"/>
  <c r="A349" i="5"/>
  <c r="B348" i="5"/>
  <c r="F348" i="5" s="1"/>
  <c r="E348" i="5"/>
  <c r="B340" i="14" l="1"/>
  <c r="C339" i="14"/>
  <c r="E339" i="14" s="1"/>
  <c r="F338" i="14"/>
  <c r="A349" i="7"/>
  <c r="B348" i="7"/>
  <c r="E348" i="7"/>
  <c r="D348" i="7"/>
  <c r="B348" i="8"/>
  <c r="E348" i="8" s="1"/>
  <c r="A349" i="8"/>
  <c r="D348" i="8"/>
  <c r="B348" i="9"/>
  <c r="A349" i="9"/>
  <c r="A350" i="5"/>
  <c r="B349" i="5"/>
  <c r="F349" i="5"/>
  <c r="E349" i="5"/>
  <c r="B341" i="14" l="1"/>
  <c r="C340" i="14"/>
  <c r="E340" i="14" s="1"/>
  <c r="F339" i="14"/>
  <c r="A350" i="7"/>
  <c r="B349" i="7"/>
  <c r="D349" i="7" s="1"/>
  <c r="E349" i="7"/>
  <c r="B349" i="8"/>
  <c r="A350" i="8"/>
  <c r="E349" i="8"/>
  <c r="D349" i="8"/>
  <c r="B349" i="9"/>
  <c r="A350" i="9"/>
  <c r="A351" i="5"/>
  <c r="B350" i="5"/>
  <c r="F350" i="5"/>
  <c r="E350" i="5"/>
  <c r="B342" i="14" l="1"/>
  <c r="C341" i="14"/>
  <c r="E341" i="14" s="1"/>
  <c r="F340" i="14"/>
  <c r="A351" i="7"/>
  <c r="B350" i="7"/>
  <c r="D350" i="7" s="1"/>
  <c r="B350" i="8"/>
  <c r="D350" i="8"/>
  <c r="A351" i="8"/>
  <c r="E350" i="8"/>
  <c r="B350" i="9"/>
  <c r="A351" i="9"/>
  <c r="B351" i="5"/>
  <c r="E351" i="5" s="1"/>
  <c r="A352" i="5"/>
  <c r="F351" i="5"/>
  <c r="B343" i="14" l="1"/>
  <c r="C342" i="14"/>
  <c r="E342" i="14" s="1"/>
  <c r="F341" i="14"/>
  <c r="E350" i="7"/>
  <c r="A352" i="7"/>
  <c r="E351" i="7"/>
  <c r="D351" i="7"/>
  <c r="B351" i="7"/>
  <c r="B351" i="8"/>
  <c r="E351" i="8"/>
  <c r="D351" i="8"/>
  <c r="A352" i="8"/>
  <c r="D350" i="9"/>
  <c r="E350" i="9"/>
  <c r="B351" i="9"/>
  <c r="D351" i="9" s="1"/>
  <c r="A352" i="9"/>
  <c r="A353" i="5"/>
  <c r="B352" i="5"/>
  <c r="E352" i="5"/>
  <c r="F352" i="5"/>
  <c r="B344" i="14" l="1"/>
  <c r="C343" i="14"/>
  <c r="E343" i="14" s="1"/>
  <c r="F342" i="14"/>
  <c r="A353" i="7"/>
  <c r="B352" i="7"/>
  <c r="E352" i="7"/>
  <c r="D352" i="7"/>
  <c r="B352" i="8"/>
  <c r="A353" i="8"/>
  <c r="E352" i="8"/>
  <c r="D352" i="8"/>
  <c r="E351" i="9"/>
  <c r="B352" i="9"/>
  <c r="D352" i="9" s="1"/>
  <c r="A353" i="9"/>
  <c r="B353" i="5"/>
  <c r="E353" i="5" s="1"/>
  <c r="A354" i="5"/>
  <c r="F353" i="5"/>
  <c r="B345" i="14" l="1"/>
  <c r="C344" i="14"/>
  <c r="E344" i="14" s="1"/>
  <c r="F343" i="14"/>
  <c r="A354" i="7"/>
  <c r="B353" i="7"/>
  <c r="D353" i="7" s="1"/>
  <c r="E353" i="7"/>
  <c r="B353" i="8"/>
  <c r="A354" i="8"/>
  <c r="E353" i="8"/>
  <c r="D353" i="8"/>
  <c r="E352" i="9"/>
  <c r="B353" i="9"/>
  <c r="D353" i="9" s="1"/>
  <c r="A354" i="9"/>
  <c r="A355" i="5"/>
  <c r="B354" i="5"/>
  <c r="E354" i="5" s="1"/>
  <c r="F354" i="5"/>
  <c r="B346" i="14" l="1"/>
  <c r="C345" i="14"/>
  <c r="E345" i="14" s="1"/>
  <c r="F344" i="14"/>
  <c r="A355" i="7"/>
  <c r="B354" i="7"/>
  <c r="E354" i="7" s="1"/>
  <c r="B354" i="8"/>
  <c r="D354" i="8"/>
  <c r="A355" i="8"/>
  <c r="E354" i="8"/>
  <c r="E353" i="9"/>
  <c r="B354" i="9"/>
  <c r="D354" i="9" s="1"/>
  <c r="A355" i="9"/>
  <c r="A356" i="5"/>
  <c r="B355" i="5"/>
  <c r="E355" i="5"/>
  <c r="F355" i="5"/>
  <c r="B347" i="14" l="1"/>
  <c r="C346" i="14"/>
  <c r="E346" i="14" s="1"/>
  <c r="F345" i="14"/>
  <c r="D354" i="7"/>
  <c r="A356" i="7"/>
  <c r="E355" i="7"/>
  <c r="D355" i="7"/>
  <c r="B355" i="7"/>
  <c r="B355" i="8"/>
  <c r="E355" i="8"/>
  <c r="D355" i="8"/>
  <c r="A356" i="8"/>
  <c r="E354" i="9"/>
  <c r="B355" i="9"/>
  <c r="D355" i="9" s="1"/>
  <c r="A356" i="9"/>
  <c r="B356" i="5"/>
  <c r="F356" i="5" s="1"/>
  <c r="E356" i="5"/>
  <c r="A357" i="5"/>
  <c r="B348" i="14" l="1"/>
  <c r="C347" i="14"/>
  <c r="E347" i="14" s="1"/>
  <c r="F346" i="14"/>
  <c r="A357" i="7"/>
  <c r="B356" i="7"/>
  <c r="E356" i="7"/>
  <c r="D356" i="7"/>
  <c r="B356" i="8"/>
  <c r="A357" i="8"/>
  <c r="E356" i="8"/>
  <c r="D356" i="8"/>
  <c r="E355" i="9"/>
  <c r="B356" i="9"/>
  <c r="D356" i="9" s="1"/>
  <c r="A357" i="9"/>
  <c r="A358" i="5"/>
  <c r="B357" i="5"/>
  <c r="E357" i="5"/>
  <c r="F357" i="5"/>
  <c r="B349" i="14" l="1"/>
  <c r="C348" i="14"/>
  <c r="E348" i="14" s="1"/>
  <c r="F347" i="14"/>
  <c r="A358" i="7"/>
  <c r="B357" i="7"/>
  <c r="D357" i="7" s="1"/>
  <c r="E357" i="7"/>
  <c r="B357" i="8"/>
  <c r="A358" i="8"/>
  <c r="E357" i="8"/>
  <c r="D357" i="8"/>
  <c r="E356" i="9"/>
  <c r="B357" i="9"/>
  <c r="D357" i="9" s="1"/>
  <c r="A358" i="9"/>
  <c r="A359" i="5"/>
  <c r="B358" i="5"/>
  <c r="E358" i="5"/>
  <c r="F358" i="5"/>
  <c r="B350" i="14" l="1"/>
  <c r="C349" i="14"/>
  <c r="E349" i="14" s="1"/>
  <c r="F348" i="14"/>
  <c r="A359" i="7"/>
  <c r="B358" i="7"/>
  <c r="E358" i="7" s="1"/>
  <c r="B358" i="8"/>
  <c r="D358" i="8"/>
  <c r="A359" i="8"/>
  <c r="E358" i="8"/>
  <c r="E357" i="9"/>
  <c r="B358" i="9"/>
  <c r="D358" i="9" s="1"/>
  <c r="A359" i="9"/>
  <c r="B359" i="5"/>
  <c r="E359" i="5"/>
  <c r="F359" i="5"/>
  <c r="A360" i="5"/>
  <c r="B351" i="14" l="1"/>
  <c r="C350" i="14"/>
  <c r="E350" i="14" s="1"/>
  <c r="F349" i="14"/>
  <c r="D358" i="7"/>
  <c r="A360" i="7"/>
  <c r="B359" i="7"/>
  <c r="E359" i="7" s="1"/>
  <c r="B359" i="8"/>
  <c r="E359" i="8"/>
  <c r="D359" i="8"/>
  <c r="A360" i="8"/>
  <c r="E358" i="9"/>
  <c r="B359" i="9"/>
  <c r="D359" i="9" s="1"/>
  <c r="A360" i="9"/>
  <c r="A361" i="5"/>
  <c r="B360" i="5"/>
  <c r="F360" i="5"/>
  <c r="E360" i="5"/>
  <c r="B352" i="14" l="1"/>
  <c r="C351" i="14"/>
  <c r="E351" i="14" s="1"/>
  <c r="F350" i="14"/>
  <c r="D359" i="7"/>
  <c r="A361" i="7"/>
  <c r="B360" i="7"/>
  <c r="D360" i="7" s="1"/>
  <c r="E360" i="7"/>
  <c r="B360" i="8"/>
  <c r="A361" i="8"/>
  <c r="E360" i="8"/>
  <c r="D360" i="8"/>
  <c r="E359" i="9"/>
  <c r="B360" i="9"/>
  <c r="D360" i="9" s="1"/>
  <c r="A361" i="9"/>
  <c r="B361" i="5"/>
  <c r="E361" i="5" s="1"/>
  <c r="A362" i="5"/>
  <c r="E352" i="14" l="1"/>
  <c r="B353" i="14"/>
  <c r="C352" i="14"/>
  <c r="F352" i="14" s="1"/>
  <c r="F351" i="14"/>
  <c r="A362" i="7"/>
  <c r="B361" i="7"/>
  <c r="D361" i="7" s="1"/>
  <c r="B361" i="8"/>
  <c r="E361" i="8" s="1"/>
  <c r="A362" i="8"/>
  <c r="E360" i="9"/>
  <c r="B361" i="9"/>
  <c r="D361" i="9" s="1"/>
  <c r="A362" i="9"/>
  <c r="F361" i="5"/>
  <c r="A363" i="5"/>
  <c r="B362" i="5"/>
  <c r="E362" i="5" s="1"/>
  <c r="B354" i="14" l="1"/>
  <c r="C353" i="14"/>
  <c r="E353" i="14" s="1"/>
  <c r="E361" i="7"/>
  <c r="A363" i="7"/>
  <c r="B362" i="7"/>
  <c r="E362" i="7" s="1"/>
  <c r="D361" i="8"/>
  <c r="B362" i="8"/>
  <c r="D362" i="8"/>
  <c r="A363" i="8"/>
  <c r="E362" i="8"/>
  <c r="E361" i="9"/>
  <c r="B362" i="9"/>
  <c r="D362" i="9" s="1"/>
  <c r="A363" i="9"/>
  <c r="A364" i="5"/>
  <c r="B363" i="5"/>
  <c r="E363" i="5" s="1"/>
  <c r="F363" i="5"/>
  <c r="F362" i="5"/>
  <c r="B355" i="14" l="1"/>
  <c r="C354" i="14"/>
  <c r="E354" i="14" s="1"/>
  <c r="F353" i="14"/>
  <c r="D362" i="7"/>
  <c r="A364" i="7"/>
  <c r="B363" i="7"/>
  <c r="D363" i="7" s="1"/>
  <c r="B363" i="8"/>
  <c r="E363" i="8"/>
  <c r="D363" i="8"/>
  <c r="A364" i="8"/>
  <c r="E362" i="9"/>
  <c r="B363" i="9"/>
  <c r="D363" i="9" s="1"/>
  <c r="A364" i="9"/>
  <c r="B364" i="5"/>
  <c r="E364" i="5" s="1"/>
  <c r="F364" i="5"/>
  <c r="A365" i="5"/>
  <c r="B356" i="14" l="1"/>
  <c r="C355" i="14"/>
  <c r="E355" i="14" s="1"/>
  <c r="F354" i="14"/>
  <c r="E363" i="7"/>
  <c r="A365" i="7"/>
  <c r="B364" i="7"/>
  <c r="D364" i="7" s="1"/>
  <c r="E364" i="7"/>
  <c r="B364" i="8"/>
  <c r="A365" i="8"/>
  <c r="E364" i="8"/>
  <c r="D364" i="8"/>
  <c r="E363" i="9"/>
  <c r="B364" i="9"/>
  <c r="D364" i="9" s="1"/>
  <c r="A365" i="9"/>
  <c r="B365" i="5"/>
  <c r="E365" i="5" s="1"/>
  <c r="A366" i="5"/>
  <c r="F365" i="5"/>
  <c r="E356" i="14" l="1"/>
  <c r="B357" i="14"/>
  <c r="C356" i="14"/>
  <c r="F356" i="14" s="1"/>
  <c r="F355" i="14"/>
  <c r="A366" i="7"/>
  <c r="B365" i="7"/>
  <c r="D365" i="7" s="1"/>
  <c r="E365" i="7"/>
  <c r="B365" i="8"/>
  <c r="A366" i="8"/>
  <c r="E365" i="8"/>
  <c r="D365" i="8"/>
  <c r="E364" i="9"/>
  <c r="B365" i="9"/>
  <c r="E365" i="9" s="1"/>
  <c r="A366" i="9"/>
  <c r="B366" i="5"/>
  <c r="E366" i="5" s="1"/>
  <c r="A367" i="5"/>
  <c r="F366" i="5"/>
  <c r="B358" i="14" l="1"/>
  <c r="C357" i="14"/>
  <c r="E357" i="14" s="1"/>
  <c r="A367" i="7"/>
  <c r="B366" i="7"/>
  <c r="E366" i="7" s="1"/>
  <c r="B366" i="8"/>
  <c r="D366" i="8"/>
  <c r="A367" i="8"/>
  <c r="E366" i="8"/>
  <c r="D365" i="9"/>
  <c r="B366" i="9"/>
  <c r="D366" i="9" s="1"/>
  <c r="A367" i="9"/>
  <c r="B367" i="5"/>
  <c r="E367" i="5" s="1"/>
  <c r="A368" i="5"/>
  <c r="B359" i="14" l="1"/>
  <c r="C358" i="14"/>
  <c r="E358" i="14" s="1"/>
  <c r="F357" i="14"/>
  <c r="D366" i="7"/>
  <c r="A368" i="7"/>
  <c r="B367" i="7"/>
  <c r="E367" i="7" s="1"/>
  <c r="B367" i="8"/>
  <c r="E367" i="8"/>
  <c r="D367" i="8"/>
  <c r="A368" i="8"/>
  <c r="E366" i="9"/>
  <c r="B367" i="9"/>
  <c r="D367" i="9" s="1"/>
  <c r="A368" i="9"/>
  <c r="F368" i="5"/>
  <c r="A369" i="5"/>
  <c r="B368" i="5"/>
  <c r="E368" i="5" s="1"/>
  <c r="F367" i="5"/>
  <c r="B360" i="14" l="1"/>
  <c r="C359" i="14"/>
  <c r="E359" i="14" s="1"/>
  <c r="F358" i="14"/>
  <c r="D367" i="7"/>
  <c r="A369" i="7"/>
  <c r="B368" i="7"/>
  <c r="E368" i="7"/>
  <c r="D368" i="7"/>
  <c r="B368" i="8"/>
  <c r="E368" i="8" s="1"/>
  <c r="A369" i="8"/>
  <c r="D368" i="8"/>
  <c r="E367" i="9"/>
  <c r="B368" i="9"/>
  <c r="E368" i="9" s="1"/>
  <c r="A369" i="9"/>
  <c r="A370" i="5"/>
  <c r="B369" i="5"/>
  <c r="E369" i="5" s="1"/>
  <c r="F369" i="5"/>
  <c r="B361" i="14" l="1"/>
  <c r="C360" i="14"/>
  <c r="E360" i="14" s="1"/>
  <c r="F359" i="14"/>
  <c r="A370" i="7"/>
  <c r="B369" i="7"/>
  <c r="D369" i="7" s="1"/>
  <c r="E369" i="7"/>
  <c r="B369" i="8"/>
  <c r="A370" i="8"/>
  <c r="E369" i="8"/>
  <c r="D369" i="8"/>
  <c r="D368" i="9"/>
  <c r="B369" i="9"/>
  <c r="D369" i="9" s="1"/>
  <c r="A370" i="9"/>
  <c r="A371" i="5"/>
  <c r="B370" i="5"/>
  <c r="E370" i="5" s="1"/>
  <c r="F370" i="5"/>
  <c r="F361" i="14" l="1"/>
  <c r="B362" i="14"/>
  <c r="C361" i="14"/>
  <c r="E361" i="14" s="1"/>
  <c r="F360" i="14"/>
  <c r="A371" i="7"/>
  <c r="B370" i="7"/>
  <c r="D370" i="7" s="1"/>
  <c r="B370" i="8"/>
  <c r="D370" i="8" s="1"/>
  <c r="A371" i="8"/>
  <c r="E370" i="8"/>
  <c r="E369" i="9"/>
  <c r="B370" i="9"/>
  <c r="D370" i="9" s="1"/>
  <c r="A371" i="9"/>
  <c r="B371" i="5"/>
  <c r="E371" i="5" s="1"/>
  <c r="A372" i="5"/>
  <c r="B363" i="14" l="1"/>
  <c r="C362" i="14"/>
  <c r="E362" i="14" s="1"/>
  <c r="E370" i="7"/>
  <c r="A372" i="7"/>
  <c r="E371" i="7"/>
  <c r="D371" i="7"/>
  <c r="B371" i="7"/>
  <c r="B371" i="8"/>
  <c r="E371" i="8"/>
  <c r="D371" i="8"/>
  <c r="A372" i="8"/>
  <c r="E370" i="9"/>
  <c r="B371" i="9"/>
  <c r="E371" i="9" s="1"/>
  <c r="A372" i="9"/>
  <c r="A373" i="5"/>
  <c r="B372" i="5"/>
  <c r="E372" i="5" s="1"/>
  <c r="F371" i="5"/>
  <c r="B364" i="14" l="1"/>
  <c r="C363" i="14"/>
  <c r="E363" i="14" s="1"/>
  <c r="F362" i="14"/>
  <c r="A373" i="7"/>
  <c r="B372" i="7"/>
  <c r="E372" i="7"/>
  <c r="D372" i="7"/>
  <c r="B372" i="8"/>
  <c r="A373" i="8"/>
  <c r="E372" i="8"/>
  <c r="D372" i="8"/>
  <c r="D371" i="9"/>
  <c r="B372" i="9"/>
  <c r="D372" i="9" s="1"/>
  <c r="A373" i="9"/>
  <c r="A374" i="5"/>
  <c r="B373" i="5"/>
  <c r="E373" i="5" s="1"/>
  <c r="F373" i="5"/>
  <c r="F372" i="5"/>
  <c r="B365" i="14" l="1"/>
  <c r="C364" i="14"/>
  <c r="E364" i="14" s="1"/>
  <c r="F363" i="14"/>
  <c r="A374" i="7"/>
  <c r="B373" i="7"/>
  <c r="D373" i="7" s="1"/>
  <c r="E373" i="7"/>
  <c r="B373" i="8"/>
  <c r="D373" i="8" s="1"/>
  <c r="A374" i="8"/>
  <c r="E372" i="9"/>
  <c r="B373" i="9"/>
  <c r="D373" i="9" s="1"/>
  <c r="A374" i="9"/>
  <c r="A375" i="5"/>
  <c r="B374" i="5"/>
  <c r="E374" i="5" s="1"/>
  <c r="F374" i="5"/>
  <c r="B366" i="14" l="1"/>
  <c r="C365" i="14"/>
  <c r="E365" i="14" s="1"/>
  <c r="F364" i="14"/>
  <c r="A375" i="7"/>
  <c r="B374" i="7"/>
  <c r="E374" i="7" s="1"/>
  <c r="E373" i="8"/>
  <c r="B374" i="8"/>
  <c r="D374" i="8" s="1"/>
  <c r="A375" i="8"/>
  <c r="E374" i="8"/>
  <c r="E373" i="9"/>
  <c r="B374" i="9"/>
  <c r="D374" i="9" s="1"/>
  <c r="A375" i="9"/>
  <c r="B375" i="5"/>
  <c r="E375" i="5" s="1"/>
  <c r="A376" i="5"/>
  <c r="F375" i="5"/>
  <c r="B367" i="14" l="1"/>
  <c r="C366" i="14"/>
  <c r="E366" i="14" s="1"/>
  <c r="F365" i="14"/>
  <c r="D374" i="7"/>
  <c r="A376" i="7"/>
  <c r="B375" i="7"/>
  <c r="E375" i="7" s="1"/>
  <c r="B375" i="8"/>
  <c r="E375" i="8" s="1"/>
  <c r="A376" i="8"/>
  <c r="E374" i="9"/>
  <c r="B375" i="9"/>
  <c r="D375" i="9" s="1"/>
  <c r="A376" i="9"/>
  <c r="B376" i="5"/>
  <c r="E376" i="5" s="1"/>
  <c r="A377" i="5"/>
  <c r="B368" i="14" l="1"/>
  <c r="C367" i="14"/>
  <c r="E367" i="14" s="1"/>
  <c r="F366" i="14"/>
  <c r="D375" i="7"/>
  <c r="A377" i="7"/>
  <c r="B376" i="7"/>
  <c r="D376" i="7" s="1"/>
  <c r="E376" i="7"/>
  <c r="B376" i="8"/>
  <c r="E376" i="8" s="1"/>
  <c r="A377" i="8"/>
  <c r="D375" i="8"/>
  <c r="E375" i="9"/>
  <c r="B376" i="9"/>
  <c r="D376" i="9" s="1"/>
  <c r="A377" i="9"/>
  <c r="A378" i="5"/>
  <c r="B377" i="5"/>
  <c r="E377" i="5"/>
  <c r="F377" i="5"/>
  <c r="F376" i="5"/>
  <c r="C368" i="14" l="1"/>
  <c r="E368" i="14" s="1"/>
  <c r="B369" i="14"/>
  <c r="F367" i="14"/>
  <c r="A378" i="7"/>
  <c r="B377" i="7"/>
  <c r="D377" i="7" s="1"/>
  <c r="E377" i="7"/>
  <c r="D376" i="8"/>
  <c r="B377" i="8"/>
  <c r="A378" i="8"/>
  <c r="E377" i="8"/>
  <c r="D377" i="8"/>
  <c r="E376" i="9"/>
  <c r="B377" i="9"/>
  <c r="E377" i="9" s="1"/>
  <c r="A378" i="9"/>
  <c r="B378" i="5"/>
  <c r="E378" i="5"/>
  <c r="F378" i="5"/>
  <c r="A379" i="5"/>
  <c r="F368" i="14" l="1"/>
  <c r="F369" i="14"/>
  <c r="C369" i="14"/>
  <c r="E369" i="14" s="1"/>
  <c r="B370" i="14"/>
  <c r="A379" i="7"/>
  <c r="B378" i="7"/>
  <c r="E378" i="7" s="1"/>
  <c r="B378" i="8"/>
  <c r="D378" i="8"/>
  <c r="E378" i="8"/>
  <c r="A379" i="8"/>
  <c r="D377" i="9"/>
  <c r="B378" i="9"/>
  <c r="D378" i="9" s="1"/>
  <c r="A379" i="9"/>
  <c r="B379" i="5"/>
  <c r="E379" i="5" s="1"/>
  <c r="A380" i="5"/>
  <c r="F379" i="5"/>
  <c r="C370" i="14" l="1"/>
  <c r="E370" i="14" s="1"/>
  <c r="B371" i="14"/>
  <c r="A380" i="7"/>
  <c r="B379" i="7"/>
  <c r="E379" i="7" s="1"/>
  <c r="D378" i="7"/>
  <c r="B379" i="8"/>
  <c r="E379" i="8" s="1"/>
  <c r="A380" i="8"/>
  <c r="E378" i="9"/>
  <c r="B379" i="9"/>
  <c r="D379" i="9" s="1"/>
  <c r="A380" i="9"/>
  <c r="B380" i="5"/>
  <c r="E380" i="5" s="1"/>
  <c r="A381" i="5"/>
  <c r="F370" i="14" l="1"/>
  <c r="C371" i="14"/>
  <c r="E371" i="14" s="1"/>
  <c r="B372" i="14"/>
  <c r="D379" i="7"/>
  <c r="A381" i="7"/>
  <c r="B380" i="7"/>
  <c r="D380" i="7" s="1"/>
  <c r="E380" i="7"/>
  <c r="B380" i="8"/>
  <c r="A381" i="8"/>
  <c r="E380" i="8"/>
  <c r="D380" i="8"/>
  <c r="D379" i="8"/>
  <c r="E379" i="9"/>
  <c r="B380" i="9"/>
  <c r="E380" i="9" s="1"/>
  <c r="A381" i="9"/>
  <c r="B381" i="5"/>
  <c r="E381" i="5"/>
  <c r="F381" i="5"/>
  <c r="A382" i="5"/>
  <c r="F380" i="5"/>
  <c r="F371" i="14" l="1"/>
  <c r="C372" i="14"/>
  <c r="F372" i="14" s="1"/>
  <c r="B373" i="14"/>
  <c r="A382" i="7"/>
  <c r="B381" i="7"/>
  <c r="D381" i="7" s="1"/>
  <c r="E381" i="7"/>
  <c r="B381" i="8"/>
  <c r="A382" i="8"/>
  <c r="E381" i="8"/>
  <c r="D381" i="8"/>
  <c r="D380" i="9"/>
  <c r="B381" i="9"/>
  <c r="E381" i="9" s="1"/>
  <c r="A382" i="9"/>
  <c r="A383" i="5"/>
  <c r="B382" i="5"/>
  <c r="E382" i="5" s="1"/>
  <c r="E372" i="14" l="1"/>
  <c r="C373" i="14"/>
  <c r="E373" i="14" s="1"/>
  <c r="B374" i="14"/>
  <c r="A383" i="7"/>
  <c r="B382" i="7"/>
  <c r="D382" i="7" s="1"/>
  <c r="B382" i="8"/>
  <c r="D382" i="8" s="1"/>
  <c r="A383" i="8"/>
  <c r="E382" i="8"/>
  <c r="D381" i="9"/>
  <c r="B382" i="9"/>
  <c r="D382" i="9" s="1"/>
  <c r="A383" i="9"/>
  <c r="B383" i="5"/>
  <c r="E383" i="5" s="1"/>
  <c r="A384" i="5"/>
  <c r="F383" i="5"/>
  <c r="F382" i="5"/>
  <c r="F373" i="14" l="1"/>
  <c r="C374" i="14"/>
  <c r="E374" i="14" s="1"/>
  <c r="B375" i="14"/>
  <c r="E382" i="7"/>
  <c r="A384" i="7"/>
  <c r="B383" i="7"/>
  <c r="E383" i="7" s="1"/>
  <c r="B383" i="8"/>
  <c r="E383" i="8"/>
  <c r="D383" i="8"/>
  <c r="A384" i="8"/>
  <c r="E382" i="9"/>
  <c r="B383" i="9"/>
  <c r="D383" i="9" s="1"/>
  <c r="A384" i="9"/>
  <c r="B384" i="5"/>
  <c r="E384" i="5" s="1"/>
  <c r="A385" i="5"/>
  <c r="F374" i="14" l="1"/>
  <c r="C375" i="14"/>
  <c r="E375" i="14" s="1"/>
  <c r="B376" i="14"/>
  <c r="D383" i="7"/>
  <c r="A385" i="7"/>
  <c r="B384" i="7"/>
  <c r="D384" i="7" s="1"/>
  <c r="E384" i="7"/>
  <c r="B384" i="8"/>
  <c r="E384" i="8" s="1"/>
  <c r="A385" i="8"/>
  <c r="D384" i="8"/>
  <c r="E383" i="9"/>
  <c r="B384" i="9"/>
  <c r="D384" i="9" s="1"/>
  <c r="A385" i="9"/>
  <c r="B385" i="5"/>
  <c r="E385" i="5" s="1"/>
  <c r="A386" i="5"/>
  <c r="F384" i="5"/>
  <c r="F375" i="14" l="1"/>
  <c r="C376" i="14"/>
  <c r="E376" i="14" s="1"/>
  <c r="B377" i="14"/>
  <c r="A386" i="7"/>
  <c r="B385" i="7"/>
  <c r="D385" i="7" s="1"/>
  <c r="E385" i="7"/>
  <c r="B385" i="8"/>
  <c r="A386" i="8"/>
  <c r="E385" i="8"/>
  <c r="D385" i="8"/>
  <c r="E384" i="9"/>
  <c r="B385" i="9"/>
  <c r="D385" i="9" s="1"/>
  <c r="A386" i="9"/>
  <c r="B386" i="5"/>
  <c r="E386" i="5" s="1"/>
  <c r="A387" i="5"/>
  <c r="F386" i="5"/>
  <c r="F385" i="5"/>
  <c r="F376" i="14" l="1"/>
  <c r="C377" i="14"/>
  <c r="E377" i="14" s="1"/>
  <c r="B378" i="14"/>
  <c r="A387" i="7"/>
  <c r="B386" i="7"/>
  <c r="E386" i="7" s="1"/>
  <c r="B386" i="8"/>
  <c r="D386" i="8"/>
  <c r="A387" i="8"/>
  <c r="E386" i="8"/>
  <c r="E385" i="9"/>
  <c r="B386" i="9"/>
  <c r="D386" i="9" s="1"/>
  <c r="A387" i="9"/>
  <c r="B387" i="5"/>
  <c r="A388" i="5"/>
  <c r="E387" i="5"/>
  <c r="F387" i="5"/>
  <c r="F377" i="14" l="1"/>
  <c r="C378" i="14"/>
  <c r="E378" i="14" s="1"/>
  <c r="B379" i="14"/>
  <c r="D386" i="7"/>
  <c r="A388" i="7"/>
  <c r="B387" i="7"/>
  <c r="E387" i="7" s="1"/>
  <c r="B387" i="8"/>
  <c r="E387" i="8"/>
  <c r="D387" i="8"/>
  <c r="A388" i="8"/>
  <c r="E386" i="9"/>
  <c r="B387" i="9"/>
  <c r="D387" i="9" s="1"/>
  <c r="A388" i="9"/>
  <c r="B388" i="5"/>
  <c r="E388" i="5" s="1"/>
  <c r="A389" i="5"/>
  <c r="F378" i="14" l="1"/>
  <c r="C379" i="14"/>
  <c r="E379" i="14" s="1"/>
  <c r="B380" i="14"/>
  <c r="D387" i="7"/>
  <c r="A389" i="7"/>
  <c r="B388" i="7"/>
  <c r="E388" i="7" s="1"/>
  <c r="D388" i="7"/>
  <c r="B388" i="8"/>
  <c r="A389" i="8"/>
  <c r="E388" i="8"/>
  <c r="D388" i="8"/>
  <c r="E387" i="9"/>
  <c r="B388" i="9"/>
  <c r="D388" i="9" s="1"/>
  <c r="A389" i="9"/>
  <c r="B389" i="5"/>
  <c r="F389" i="5" s="1"/>
  <c r="A390" i="5"/>
  <c r="F388" i="5"/>
  <c r="F379" i="14" l="1"/>
  <c r="C380" i="14"/>
  <c r="E380" i="14" s="1"/>
  <c r="B381" i="14"/>
  <c r="A390" i="7"/>
  <c r="B389" i="7"/>
  <c r="D389" i="7" s="1"/>
  <c r="E389" i="7"/>
  <c r="B389" i="8"/>
  <c r="A390" i="8"/>
  <c r="E389" i="8"/>
  <c r="D389" i="8"/>
  <c r="E388" i="9"/>
  <c r="B389" i="9"/>
  <c r="D389" i="9" s="1"/>
  <c r="A390" i="9"/>
  <c r="A391" i="5"/>
  <c r="F390" i="5"/>
  <c r="B390" i="5"/>
  <c r="E390" i="5"/>
  <c r="E389" i="5"/>
  <c r="F380" i="14" l="1"/>
  <c r="C381" i="14"/>
  <c r="E381" i="14" s="1"/>
  <c r="B382" i="14"/>
  <c r="A391" i="7"/>
  <c r="B390" i="7"/>
  <c r="E390" i="7" s="1"/>
  <c r="B390" i="8"/>
  <c r="D390" i="8"/>
  <c r="A391" i="8"/>
  <c r="E390" i="8"/>
  <c r="E389" i="9"/>
  <c r="B390" i="9"/>
  <c r="D390" i="9" s="1"/>
  <c r="A391" i="9"/>
  <c r="A392" i="5"/>
  <c r="B391" i="5"/>
  <c r="E391" i="5" s="1"/>
  <c r="F391" i="5"/>
  <c r="F381" i="14" l="1"/>
  <c r="C382" i="14"/>
  <c r="E382" i="14" s="1"/>
  <c r="B383" i="14"/>
  <c r="D390" i="7"/>
  <c r="A392" i="7"/>
  <c r="B391" i="7"/>
  <c r="E391" i="7" s="1"/>
  <c r="B391" i="8"/>
  <c r="D391" i="8" s="1"/>
  <c r="E391" i="8"/>
  <c r="A392" i="8"/>
  <c r="E390" i="9"/>
  <c r="B391" i="9"/>
  <c r="D391" i="9" s="1"/>
  <c r="A392" i="9"/>
  <c r="A393" i="5"/>
  <c r="B392" i="5"/>
  <c r="E392" i="5" s="1"/>
  <c r="F382" i="14" l="1"/>
  <c r="C383" i="14"/>
  <c r="E383" i="14" s="1"/>
  <c r="B384" i="14"/>
  <c r="D391" i="7"/>
  <c r="A393" i="7"/>
  <c r="B392" i="7"/>
  <c r="E392" i="7"/>
  <c r="D392" i="7"/>
  <c r="B392" i="8"/>
  <c r="A393" i="8"/>
  <c r="E392" i="8"/>
  <c r="D392" i="8"/>
  <c r="E391" i="9"/>
  <c r="B392" i="9"/>
  <c r="D392" i="9" s="1"/>
  <c r="A393" i="9"/>
  <c r="B393" i="5"/>
  <c r="F393" i="5" s="1"/>
  <c r="E393" i="5"/>
  <c r="A394" i="5"/>
  <c r="F392" i="5"/>
  <c r="F383" i="14" l="1"/>
  <c r="C384" i="14"/>
  <c r="F384" i="14" s="1"/>
  <c r="B385" i="14"/>
  <c r="A394" i="7"/>
  <c r="B393" i="7"/>
  <c r="D393" i="7" s="1"/>
  <c r="E393" i="7"/>
  <c r="B393" i="8"/>
  <c r="A394" i="8"/>
  <c r="E393" i="8"/>
  <c r="D393" i="8"/>
  <c r="E392" i="9"/>
  <c r="B393" i="9"/>
  <c r="D393" i="9" s="1"/>
  <c r="A394" i="9"/>
  <c r="A395" i="5"/>
  <c r="B394" i="5"/>
  <c r="E394" i="5" s="1"/>
  <c r="F394" i="5"/>
  <c r="E384" i="14" l="1"/>
  <c r="C385" i="14"/>
  <c r="E385" i="14" s="1"/>
  <c r="F385" i="14"/>
  <c r="B386" i="14"/>
  <c r="A395" i="7"/>
  <c r="B394" i="7"/>
  <c r="E394" i="7" s="1"/>
  <c r="B394" i="8"/>
  <c r="D394" i="8"/>
  <c r="A395" i="8"/>
  <c r="E394" i="8"/>
  <c r="E393" i="9"/>
  <c r="B394" i="9"/>
  <c r="D394" i="9" s="1"/>
  <c r="A395" i="9"/>
  <c r="B395" i="5"/>
  <c r="E395" i="5" s="1"/>
  <c r="A396" i="5"/>
  <c r="C386" i="14" l="1"/>
  <c r="E386" i="14" s="1"/>
  <c r="F386" i="14"/>
  <c r="B387" i="14"/>
  <c r="D394" i="7"/>
  <c r="A396" i="7"/>
  <c r="B395" i="7"/>
  <c r="E395" i="7" s="1"/>
  <c r="B395" i="8"/>
  <c r="E395" i="8"/>
  <c r="D395" i="8"/>
  <c r="A396" i="8"/>
  <c r="E394" i="9"/>
  <c r="B395" i="9"/>
  <c r="E395" i="9" s="1"/>
  <c r="A396" i="9"/>
  <c r="B396" i="5"/>
  <c r="E396" i="5" s="1"/>
  <c r="A397" i="5"/>
  <c r="F396" i="5"/>
  <c r="F395" i="5"/>
  <c r="E387" i="14" l="1"/>
  <c r="C387" i="14"/>
  <c r="F387" i="14"/>
  <c r="B388" i="14"/>
  <c r="D395" i="7"/>
  <c r="A397" i="7"/>
  <c r="B396" i="7"/>
  <c r="D396" i="7" s="1"/>
  <c r="E396" i="7"/>
  <c r="B396" i="8"/>
  <c r="A397" i="8"/>
  <c r="E396" i="8"/>
  <c r="D396" i="8"/>
  <c r="D395" i="9"/>
  <c r="B396" i="9"/>
  <c r="D396" i="9" s="1"/>
  <c r="A397" i="9"/>
  <c r="A398" i="5"/>
  <c r="B397" i="5"/>
  <c r="E397" i="5" s="1"/>
  <c r="F397" i="5"/>
  <c r="E388" i="14" l="1"/>
  <c r="C388" i="14"/>
  <c r="F388" i="14"/>
  <c r="B389" i="14"/>
  <c r="A398" i="7"/>
  <c r="B397" i="7"/>
  <c r="D397" i="7" s="1"/>
  <c r="B397" i="8"/>
  <c r="A398" i="8"/>
  <c r="D397" i="8"/>
  <c r="E397" i="8"/>
  <c r="E396" i="9"/>
  <c r="B397" i="9"/>
  <c r="D397" i="9" s="1"/>
  <c r="A398" i="9"/>
  <c r="F398" i="5"/>
  <c r="B398" i="5"/>
  <c r="E398" i="5" s="1"/>
  <c r="A399" i="5"/>
  <c r="E389" i="14" l="1"/>
  <c r="C389" i="14"/>
  <c r="F389" i="14"/>
  <c r="B390" i="14"/>
  <c r="E397" i="7"/>
  <c r="A399" i="7"/>
  <c r="E398" i="7"/>
  <c r="D398" i="7"/>
  <c r="B398" i="7"/>
  <c r="B398" i="8"/>
  <c r="D398" i="8"/>
  <c r="A399" i="8"/>
  <c r="E398" i="8"/>
  <c r="E397" i="9"/>
  <c r="B398" i="9"/>
  <c r="D398" i="9" s="1"/>
  <c r="A399" i="9"/>
  <c r="B399" i="5"/>
  <c r="E399" i="5" s="1"/>
  <c r="A400" i="5"/>
  <c r="E390" i="14" l="1"/>
  <c r="C390" i="14"/>
  <c r="F390" i="14"/>
  <c r="B391" i="14"/>
  <c r="A400" i="7"/>
  <c r="B399" i="7"/>
  <c r="E399" i="7" s="1"/>
  <c r="B399" i="8"/>
  <c r="E399" i="8"/>
  <c r="D399" i="8"/>
  <c r="A400" i="8"/>
  <c r="E398" i="9"/>
  <c r="B399" i="9"/>
  <c r="D399" i="9" s="1"/>
  <c r="A400" i="9"/>
  <c r="B400" i="5"/>
  <c r="E400" i="5" s="1"/>
  <c r="A401" i="5"/>
  <c r="F399" i="5"/>
  <c r="C391" i="14" l="1"/>
  <c r="E391" i="14" s="1"/>
  <c r="F391" i="14"/>
  <c r="B392" i="14"/>
  <c r="D399" i="7"/>
  <c r="A401" i="7"/>
  <c r="B400" i="7"/>
  <c r="D400" i="7" s="1"/>
  <c r="E400" i="7"/>
  <c r="B400" i="8"/>
  <c r="A401" i="8"/>
  <c r="E400" i="8"/>
  <c r="D400" i="8"/>
  <c r="E399" i="9"/>
  <c r="B400" i="9"/>
  <c r="D400" i="9" s="1"/>
  <c r="A401" i="9"/>
  <c r="A402" i="5"/>
  <c r="B401" i="5"/>
  <c r="E401" i="5" s="1"/>
  <c r="F401" i="5"/>
  <c r="F400" i="5"/>
  <c r="C392" i="14" l="1"/>
  <c r="E392" i="14" s="1"/>
  <c r="F392" i="14"/>
  <c r="B393" i="14"/>
  <c r="A402" i="7"/>
  <c r="B401" i="7"/>
  <c r="D401" i="7" s="1"/>
  <c r="E401" i="7"/>
  <c r="B401" i="8"/>
  <c r="A402" i="8"/>
  <c r="E401" i="8"/>
  <c r="D401" i="8"/>
  <c r="E400" i="9"/>
  <c r="B401" i="9"/>
  <c r="D401" i="9" s="1"/>
  <c r="A402" i="9"/>
  <c r="F402" i="5"/>
  <c r="B402" i="5"/>
  <c r="E402" i="5" s="1"/>
  <c r="A403" i="5"/>
  <c r="E393" i="14" l="1"/>
  <c r="C393" i="14"/>
  <c r="F393" i="14"/>
  <c r="B394" i="14"/>
  <c r="A403" i="7"/>
  <c r="B402" i="7"/>
  <c r="D402" i="7" s="1"/>
  <c r="B402" i="8"/>
  <c r="D402" i="8"/>
  <c r="A403" i="8"/>
  <c r="E402" i="8"/>
  <c r="E401" i="9"/>
  <c r="B402" i="9"/>
  <c r="D402" i="9" s="1"/>
  <c r="A403" i="9"/>
  <c r="A404" i="5"/>
  <c r="B403" i="5"/>
  <c r="E403" i="5" s="1"/>
  <c r="E394" i="14" l="1"/>
  <c r="C394" i="14"/>
  <c r="F394" i="14"/>
  <c r="B395" i="14"/>
  <c r="E402" i="7"/>
  <c r="A404" i="7"/>
  <c r="B403" i="7"/>
  <c r="E403" i="7" s="1"/>
  <c r="B403" i="8"/>
  <c r="E403" i="8" s="1"/>
  <c r="D403" i="8"/>
  <c r="A404" i="8"/>
  <c r="E402" i="9"/>
  <c r="B403" i="9"/>
  <c r="D403" i="9" s="1"/>
  <c r="A404" i="9"/>
  <c r="B404" i="5"/>
  <c r="E404" i="5" s="1"/>
  <c r="F404" i="5"/>
  <c r="A405" i="5"/>
  <c r="F403" i="5"/>
  <c r="C395" i="14" l="1"/>
  <c r="E395" i="14" s="1"/>
  <c r="F395" i="14"/>
  <c r="B396" i="14"/>
  <c r="D403" i="7"/>
  <c r="A405" i="7"/>
  <c r="B404" i="7"/>
  <c r="E404" i="7"/>
  <c r="D404" i="7"/>
  <c r="B404" i="8"/>
  <c r="A405" i="8"/>
  <c r="E404" i="8"/>
  <c r="D404" i="8"/>
  <c r="E403" i="9"/>
  <c r="B404" i="9"/>
  <c r="D404" i="9" s="1"/>
  <c r="A405" i="9"/>
  <c r="B405" i="5"/>
  <c r="E405" i="5" s="1"/>
  <c r="A406" i="5"/>
  <c r="E396" i="14" l="1"/>
  <c r="C396" i="14"/>
  <c r="F396" i="14"/>
  <c r="B397" i="14"/>
  <c r="A406" i="7"/>
  <c r="B405" i="7"/>
  <c r="D405" i="7" s="1"/>
  <c r="E405" i="7"/>
  <c r="B405" i="8"/>
  <c r="A406" i="8"/>
  <c r="E405" i="8"/>
  <c r="D405" i="8"/>
  <c r="E404" i="9"/>
  <c r="B405" i="9"/>
  <c r="D405" i="9" s="1"/>
  <c r="A406" i="9"/>
  <c r="B406" i="5"/>
  <c r="E406" i="5" s="1"/>
  <c r="A407" i="5"/>
  <c r="F405" i="5"/>
  <c r="C397" i="14" l="1"/>
  <c r="E397" i="14" s="1"/>
  <c r="F397" i="14"/>
  <c r="B398" i="14"/>
  <c r="A407" i="7"/>
  <c r="B406" i="7"/>
  <c r="E406" i="7" s="1"/>
  <c r="B406" i="8"/>
  <c r="D406" i="8" s="1"/>
  <c r="A407" i="8"/>
  <c r="E406" i="8"/>
  <c r="D406" i="9"/>
  <c r="E406" i="9"/>
  <c r="E405" i="9"/>
  <c r="B406" i="9"/>
  <c r="A407" i="9"/>
  <c r="B407" i="5"/>
  <c r="F407" i="5" s="1"/>
  <c r="E407" i="5"/>
  <c r="A408" i="5"/>
  <c r="F406" i="5"/>
  <c r="E398" i="14" l="1"/>
  <c r="C398" i="14"/>
  <c r="F398" i="14"/>
  <c r="B399" i="14"/>
  <c r="D406" i="7"/>
  <c r="A408" i="7"/>
  <c r="B407" i="7"/>
  <c r="E407" i="7" s="1"/>
  <c r="B407" i="8"/>
  <c r="E407" i="8"/>
  <c r="D407" i="8"/>
  <c r="A408" i="8"/>
  <c r="B407" i="9"/>
  <c r="D407" i="9" s="1"/>
  <c r="A408" i="9"/>
  <c r="A409" i="5"/>
  <c r="B408" i="5"/>
  <c r="E408" i="5" s="1"/>
  <c r="C399" i="14" l="1"/>
  <c r="E399" i="14" s="1"/>
  <c r="B400" i="14"/>
  <c r="D407" i="7"/>
  <c r="A409" i="7"/>
  <c r="B408" i="7"/>
  <c r="E408" i="7"/>
  <c r="D408" i="7"/>
  <c r="B408" i="8"/>
  <c r="A409" i="8"/>
  <c r="E408" i="8"/>
  <c r="D408" i="8"/>
  <c r="E407" i="9"/>
  <c r="B408" i="9"/>
  <c r="D408" i="9" s="1"/>
  <c r="A409" i="9"/>
  <c r="B409" i="5"/>
  <c r="E409" i="5" s="1"/>
  <c r="A410" i="5"/>
  <c r="F408" i="5"/>
  <c r="F399" i="14" l="1"/>
  <c r="C400" i="14"/>
  <c r="E400" i="14" s="1"/>
  <c r="F400" i="14"/>
  <c r="B401" i="14"/>
  <c r="A410" i="7"/>
  <c r="B409" i="7"/>
  <c r="D409" i="7" s="1"/>
  <c r="E409" i="7"/>
  <c r="B409" i="8"/>
  <c r="A410" i="8"/>
  <c r="E409" i="8"/>
  <c r="D409" i="8"/>
  <c r="E408" i="9"/>
  <c r="D409" i="9"/>
  <c r="B409" i="9"/>
  <c r="E409" i="9" s="1"/>
  <c r="A410" i="9"/>
  <c r="A411" i="5"/>
  <c r="B410" i="5"/>
  <c r="E410" i="5" s="1"/>
  <c r="F409" i="5"/>
  <c r="E401" i="14" l="1"/>
  <c r="C401" i="14"/>
  <c r="F401" i="14"/>
  <c r="B402" i="14"/>
  <c r="A411" i="7"/>
  <c r="B410" i="7"/>
  <c r="D410" i="7" s="1"/>
  <c r="B410" i="8"/>
  <c r="D410" i="8" s="1"/>
  <c r="A411" i="8"/>
  <c r="E410" i="8"/>
  <c r="B410" i="9"/>
  <c r="D410" i="9" s="1"/>
  <c r="A411" i="9"/>
  <c r="A412" i="5"/>
  <c r="B411" i="5"/>
  <c r="E411" i="5" s="1"/>
  <c r="F411" i="5"/>
  <c r="F410" i="5"/>
  <c r="E402" i="14" l="1"/>
  <c r="C402" i="14"/>
  <c r="F402" i="14"/>
  <c r="B403" i="14"/>
  <c r="E410" i="7"/>
  <c r="A412" i="7"/>
  <c r="B411" i="7"/>
  <c r="E411" i="7" s="1"/>
  <c r="B411" i="8"/>
  <c r="E411" i="8" s="1"/>
  <c r="A412" i="8"/>
  <c r="E410" i="9"/>
  <c r="B411" i="9"/>
  <c r="D411" i="9" s="1"/>
  <c r="A412" i="9"/>
  <c r="A413" i="5"/>
  <c r="B412" i="5"/>
  <c r="E412" i="5" s="1"/>
  <c r="F412" i="5"/>
  <c r="C403" i="14" l="1"/>
  <c r="B404" i="14"/>
  <c r="E403" i="14"/>
  <c r="F403" i="14"/>
  <c r="D411" i="7"/>
  <c r="A413" i="7"/>
  <c r="B412" i="7"/>
  <c r="E412" i="7"/>
  <c r="D412" i="7"/>
  <c r="B412" i="8"/>
  <c r="A413" i="8"/>
  <c r="E412" i="8"/>
  <c r="D412" i="8"/>
  <c r="D411" i="8"/>
  <c r="E411" i="9"/>
  <c r="B412" i="9"/>
  <c r="D412" i="9" s="1"/>
  <c r="A413" i="9"/>
  <c r="B413" i="5"/>
  <c r="E413" i="5" s="1"/>
  <c r="A414" i="5"/>
  <c r="F413" i="5"/>
  <c r="C404" i="14" l="1"/>
  <c r="E404" i="14" s="1"/>
  <c r="F404" i="14"/>
  <c r="B405" i="14"/>
  <c r="A414" i="7"/>
  <c r="B413" i="7"/>
  <c r="D413" i="7" s="1"/>
  <c r="E413" i="7"/>
  <c r="B413" i="8"/>
  <c r="A414" i="8"/>
  <c r="D413" i="8"/>
  <c r="E413" i="8"/>
  <c r="E412" i="9"/>
  <c r="B413" i="9"/>
  <c r="D413" i="9" s="1"/>
  <c r="A414" i="9"/>
  <c r="A415" i="5"/>
  <c r="B414" i="5"/>
  <c r="E414" i="5" s="1"/>
  <c r="F414" i="5"/>
  <c r="C405" i="14" l="1"/>
  <c r="F405" i="14" s="1"/>
  <c r="E405" i="14"/>
  <c r="B406" i="14"/>
  <c r="A415" i="7"/>
  <c r="B414" i="7"/>
  <c r="E414" i="7" s="1"/>
  <c r="B414" i="8"/>
  <c r="D414" i="8" s="1"/>
  <c r="A415" i="8"/>
  <c r="E414" i="8"/>
  <c r="E413" i="9"/>
  <c r="B414" i="9"/>
  <c r="D414" i="9" s="1"/>
  <c r="A415" i="9"/>
  <c r="B415" i="5"/>
  <c r="E415" i="5" s="1"/>
  <c r="A416" i="5"/>
  <c r="B407" i="14" l="1"/>
  <c r="C406" i="14"/>
  <c r="E406" i="14" s="1"/>
  <c r="D414" i="7"/>
  <c r="A416" i="7"/>
  <c r="E415" i="7"/>
  <c r="D415" i="7"/>
  <c r="B415" i="7"/>
  <c r="B415" i="8"/>
  <c r="E415" i="8"/>
  <c r="D415" i="8"/>
  <c r="A416" i="8"/>
  <c r="E414" i="9"/>
  <c r="B415" i="9"/>
  <c r="D415" i="9" s="1"/>
  <c r="A416" i="9"/>
  <c r="A417" i="5"/>
  <c r="B416" i="5"/>
  <c r="E416" i="5" s="1"/>
  <c r="F415" i="5"/>
  <c r="B408" i="14" l="1"/>
  <c r="C407" i="14"/>
  <c r="E407" i="14" s="1"/>
  <c r="F406" i="14"/>
  <c r="A417" i="7"/>
  <c r="B416" i="7"/>
  <c r="E416" i="7" s="1"/>
  <c r="D416" i="7"/>
  <c r="B416" i="8"/>
  <c r="A417" i="8"/>
  <c r="E416" i="8"/>
  <c r="D416" i="8"/>
  <c r="E415" i="9"/>
  <c r="D416" i="9"/>
  <c r="B416" i="9"/>
  <c r="E416" i="9" s="1"/>
  <c r="A417" i="9"/>
  <c r="B417" i="5"/>
  <c r="F417" i="5" s="1"/>
  <c r="A418" i="5"/>
  <c r="E417" i="5"/>
  <c r="F416" i="5"/>
  <c r="B409" i="14" l="1"/>
  <c r="C408" i="14"/>
  <c r="E408" i="14" s="1"/>
  <c r="F407" i="14"/>
  <c r="A418" i="7"/>
  <c r="B417" i="7"/>
  <c r="D417" i="7" s="1"/>
  <c r="B417" i="8"/>
  <c r="A418" i="8"/>
  <c r="E417" i="8"/>
  <c r="D417" i="8"/>
  <c r="A418" i="9"/>
  <c r="B417" i="9"/>
  <c r="D417" i="9" s="1"/>
  <c r="B418" i="5"/>
  <c r="E418" i="5"/>
  <c r="F418" i="5"/>
  <c r="A419" i="5"/>
  <c r="B410" i="14" l="1"/>
  <c r="C409" i="14"/>
  <c r="E409" i="14" s="1"/>
  <c r="F408" i="14"/>
  <c r="E417" i="7"/>
  <c r="A419" i="7"/>
  <c r="B418" i="7"/>
  <c r="E418" i="7" s="1"/>
  <c r="B418" i="8"/>
  <c r="D418" i="8"/>
  <c r="E418" i="8"/>
  <c r="A419" i="8"/>
  <c r="E417" i="9"/>
  <c r="A419" i="9"/>
  <c r="B418" i="9"/>
  <c r="D418" i="9" s="1"/>
  <c r="B419" i="5"/>
  <c r="E419" i="5" s="1"/>
  <c r="F419" i="5"/>
  <c r="A420" i="5"/>
  <c r="B411" i="14" l="1"/>
  <c r="C410" i="14"/>
  <c r="E410" i="14" s="1"/>
  <c r="F409" i="14"/>
  <c r="D418" i="7"/>
  <c r="A420" i="7"/>
  <c r="B419" i="7"/>
  <c r="E419" i="7" s="1"/>
  <c r="B419" i="8"/>
  <c r="E419" i="8"/>
  <c r="D419" i="8"/>
  <c r="A420" i="8"/>
  <c r="E418" i="9"/>
  <c r="A420" i="9"/>
  <c r="B419" i="9"/>
  <c r="D419" i="9" s="1"/>
  <c r="A421" i="5"/>
  <c r="B420" i="5"/>
  <c r="E420" i="5" s="1"/>
  <c r="F420" i="5"/>
  <c r="B412" i="14" l="1"/>
  <c r="C411" i="14"/>
  <c r="E411" i="14" s="1"/>
  <c r="F410" i="14"/>
  <c r="D419" i="7"/>
  <c r="A421" i="7"/>
  <c r="B420" i="7"/>
  <c r="D420" i="7" s="1"/>
  <c r="E420" i="7"/>
  <c r="B420" i="8"/>
  <c r="A421" i="8"/>
  <c r="E420" i="8"/>
  <c r="D420" i="8"/>
  <c r="E420" i="9"/>
  <c r="E419" i="9"/>
  <c r="A421" i="9"/>
  <c r="B420" i="9"/>
  <c r="D420" i="9" s="1"/>
  <c r="B421" i="5"/>
  <c r="E421" i="5" s="1"/>
  <c r="A422" i="5"/>
  <c r="F421" i="5"/>
  <c r="B413" i="14" l="1"/>
  <c r="C412" i="14"/>
  <c r="E412" i="14" s="1"/>
  <c r="F411" i="14"/>
  <c r="A422" i="7"/>
  <c r="B421" i="7"/>
  <c r="D421" i="7" s="1"/>
  <c r="E421" i="7"/>
  <c r="B421" i="8"/>
  <c r="A422" i="8"/>
  <c r="E421" i="8"/>
  <c r="D421" i="8"/>
  <c r="A422" i="9"/>
  <c r="B421" i="9"/>
  <c r="D421" i="9" s="1"/>
  <c r="B422" i="5"/>
  <c r="E422" i="5" s="1"/>
  <c r="A423" i="5"/>
  <c r="F422" i="5"/>
  <c r="B414" i="14" l="1"/>
  <c r="C413" i="14"/>
  <c r="E413" i="14" s="1"/>
  <c r="F412" i="14"/>
  <c r="A423" i="7"/>
  <c r="B422" i="7"/>
  <c r="E422" i="7" s="1"/>
  <c r="B422" i="8"/>
  <c r="D422" i="8"/>
  <c r="A423" i="8"/>
  <c r="E422" i="8"/>
  <c r="E422" i="9"/>
  <c r="E421" i="9"/>
  <c r="A423" i="9"/>
  <c r="B422" i="9"/>
  <c r="D422" i="9" s="1"/>
  <c r="B423" i="5"/>
  <c r="F423" i="5" s="1"/>
  <c r="E423" i="5"/>
  <c r="A424" i="5"/>
  <c r="B415" i="14" l="1"/>
  <c r="C414" i="14"/>
  <c r="E414" i="14" s="1"/>
  <c r="F413" i="14"/>
  <c r="D422" i="7"/>
  <c r="A424" i="7"/>
  <c r="B423" i="7"/>
  <c r="E423" i="7" s="1"/>
  <c r="B423" i="8"/>
  <c r="E423" i="8" s="1"/>
  <c r="A424" i="8"/>
  <c r="A424" i="9"/>
  <c r="B423" i="9"/>
  <c r="D423" i="9" s="1"/>
  <c r="A425" i="5"/>
  <c r="B424" i="5"/>
  <c r="E424" i="5" s="1"/>
  <c r="F424" i="5"/>
  <c r="B416" i="14" l="1"/>
  <c r="C415" i="14"/>
  <c r="E415" i="14" s="1"/>
  <c r="F414" i="14"/>
  <c r="D423" i="7"/>
  <c r="A425" i="7"/>
  <c r="B424" i="7"/>
  <c r="D424" i="7" s="1"/>
  <c r="E424" i="7"/>
  <c r="D423" i="8"/>
  <c r="B424" i="8"/>
  <c r="D424" i="8" s="1"/>
  <c r="A425" i="8"/>
  <c r="E424" i="8"/>
  <c r="E423" i="9"/>
  <c r="A425" i="9"/>
  <c r="B424" i="9"/>
  <c r="D424" i="9" s="1"/>
  <c r="A426" i="5"/>
  <c r="B425" i="5"/>
  <c r="E425" i="5" s="1"/>
  <c r="B417" i="14" l="1"/>
  <c r="C416" i="14"/>
  <c r="E416" i="14" s="1"/>
  <c r="F415" i="14"/>
  <c r="A426" i="7"/>
  <c r="B425" i="7"/>
  <c r="D425" i="7" s="1"/>
  <c r="E425" i="7"/>
  <c r="B425" i="8"/>
  <c r="A426" i="8"/>
  <c r="E425" i="8"/>
  <c r="D425" i="8"/>
  <c r="E424" i="9"/>
  <c r="A426" i="9"/>
  <c r="B425" i="9"/>
  <c r="D425" i="9" s="1"/>
  <c r="B426" i="5"/>
  <c r="E426" i="5"/>
  <c r="F426" i="5"/>
  <c r="A427" i="5"/>
  <c r="F425" i="5"/>
  <c r="B418" i="14" l="1"/>
  <c r="C417" i="14"/>
  <c r="E417" i="14" s="1"/>
  <c r="F416" i="14"/>
  <c r="A427" i="7"/>
  <c r="B426" i="7"/>
  <c r="E426" i="7" s="1"/>
  <c r="B426" i="8"/>
  <c r="D426" i="8" s="1"/>
  <c r="A427" i="8"/>
  <c r="E426" i="8"/>
  <c r="E426" i="9"/>
  <c r="E425" i="9"/>
  <c r="A427" i="9"/>
  <c r="B426" i="9"/>
  <c r="D426" i="9" s="1"/>
  <c r="B427" i="5"/>
  <c r="E427" i="5" s="1"/>
  <c r="A428" i="5"/>
  <c r="F427" i="5"/>
  <c r="B419" i="14" l="1"/>
  <c r="C418" i="14"/>
  <c r="E418" i="14" s="1"/>
  <c r="F417" i="14"/>
  <c r="D426" i="7"/>
  <c r="A428" i="7"/>
  <c r="B427" i="7"/>
  <c r="E427" i="7" s="1"/>
  <c r="B427" i="8"/>
  <c r="E427" i="8" s="1"/>
  <c r="D427" i="8"/>
  <c r="A428" i="8"/>
  <c r="A428" i="9"/>
  <c r="B427" i="9"/>
  <c r="D427" i="9" s="1"/>
  <c r="B428" i="5"/>
  <c r="E428" i="5" s="1"/>
  <c r="F428" i="5"/>
  <c r="A429" i="5"/>
  <c r="B420" i="14" l="1"/>
  <c r="C419" i="14"/>
  <c r="E419" i="14" s="1"/>
  <c r="F418" i="14"/>
  <c r="D427" i="7"/>
  <c r="A429" i="7"/>
  <c r="B428" i="7"/>
  <c r="D428" i="7" s="1"/>
  <c r="E428" i="7"/>
  <c r="B428" i="8"/>
  <c r="A429" i="8"/>
  <c r="E428" i="8"/>
  <c r="D428" i="8"/>
  <c r="E428" i="9"/>
  <c r="E427" i="9"/>
  <c r="A429" i="9"/>
  <c r="B428" i="9"/>
  <c r="D428" i="9" s="1"/>
  <c r="F429" i="5"/>
  <c r="B429" i="5"/>
  <c r="E429" i="5" s="1"/>
  <c r="A430" i="5"/>
  <c r="B421" i="14" l="1"/>
  <c r="C420" i="14"/>
  <c r="E420" i="14" s="1"/>
  <c r="F419" i="14"/>
  <c r="A430" i="7"/>
  <c r="B429" i="7"/>
  <c r="D429" i="7" s="1"/>
  <c r="E429" i="7"/>
  <c r="B429" i="8"/>
  <c r="E429" i="8" s="1"/>
  <c r="A430" i="8"/>
  <c r="A430" i="9"/>
  <c r="B429" i="9"/>
  <c r="D429" i="9" s="1"/>
  <c r="B430" i="5"/>
  <c r="E430" i="5" s="1"/>
  <c r="A431" i="5"/>
  <c r="F430" i="5"/>
  <c r="B422" i="14" l="1"/>
  <c r="C421" i="14"/>
  <c r="E421" i="14" s="1"/>
  <c r="F420" i="14"/>
  <c r="A431" i="7"/>
  <c r="B430" i="7"/>
  <c r="D430" i="7" s="1"/>
  <c r="D429" i="8"/>
  <c r="B430" i="8"/>
  <c r="E430" i="8" s="1"/>
  <c r="D430" i="8"/>
  <c r="A431" i="8"/>
  <c r="E429" i="9"/>
  <c r="A431" i="9"/>
  <c r="B430" i="9"/>
  <c r="D430" i="9" s="1"/>
  <c r="A432" i="5"/>
  <c r="E431" i="5"/>
  <c r="B431" i="5"/>
  <c r="F431" i="5" s="1"/>
  <c r="B423" i="14" l="1"/>
  <c r="C422" i="14"/>
  <c r="E422" i="14" s="1"/>
  <c r="F421" i="14"/>
  <c r="E430" i="7"/>
  <c r="A432" i="7"/>
  <c r="E431" i="7"/>
  <c r="D431" i="7"/>
  <c r="B431" i="7"/>
  <c r="B431" i="8"/>
  <c r="E431" i="8"/>
  <c r="D431" i="8"/>
  <c r="A432" i="8"/>
  <c r="E431" i="9"/>
  <c r="E430" i="9"/>
  <c r="A432" i="9"/>
  <c r="B431" i="9"/>
  <c r="D431" i="9" s="1"/>
  <c r="B432" i="5"/>
  <c r="E432" i="5" s="1"/>
  <c r="A433" i="5"/>
  <c r="F432" i="5"/>
  <c r="B424" i="14" l="1"/>
  <c r="C423" i="14"/>
  <c r="E423" i="14" s="1"/>
  <c r="F422" i="14"/>
  <c r="A433" i="7"/>
  <c r="B432" i="7"/>
  <c r="E432" i="7"/>
  <c r="D432" i="7"/>
  <c r="B432" i="8"/>
  <c r="A433" i="8"/>
  <c r="E432" i="8"/>
  <c r="D432" i="8"/>
  <c r="A433" i="9"/>
  <c r="B432" i="9"/>
  <c r="D432" i="9" s="1"/>
  <c r="A434" i="5"/>
  <c r="B433" i="5"/>
  <c r="E433" i="5"/>
  <c r="F433" i="5"/>
  <c r="B425" i="14" l="1"/>
  <c r="C424" i="14"/>
  <c r="E424" i="14" s="1"/>
  <c r="F423" i="14"/>
  <c r="A434" i="7"/>
  <c r="B433" i="7"/>
  <c r="D433" i="7" s="1"/>
  <c r="E433" i="7"/>
  <c r="B433" i="8"/>
  <c r="A434" i="8"/>
  <c r="E433" i="8"/>
  <c r="D433" i="8"/>
  <c r="E432" i="9"/>
  <c r="D433" i="9"/>
  <c r="E433" i="9"/>
  <c r="A434" i="9"/>
  <c r="B433" i="9"/>
  <c r="B434" i="5"/>
  <c r="E434" i="5" s="1"/>
  <c r="F434" i="5"/>
  <c r="A435" i="5"/>
  <c r="B426" i="14" l="1"/>
  <c r="C425" i="14"/>
  <c r="E425" i="14" s="1"/>
  <c r="F424" i="14"/>
  <c r="A435" i="7"/>
  <c r="B434" i="7"/>
  <c r="D434" i="7" s="1"/>
  <c r="B434" i="8"/>
  <c r="D434" i="8"/>
  <c r="A435" i="8"/>
  <c r="E434" i="8"/>
  <c r="A435" i="9"/>
  <c r="B434" i="9"/>
  <c r="D434" i="9" s="1"/>
  <c r="B435" i="5"/>
  <c r="E435" i="5" s="1"/>
  <c r="F435" i="5"/>
  <c r="A436" i="5"/>
  <c r="B427" i="14" l="1"/>
  <c r="C426" i="14"/>
  <c r="E426" i="14" s="1"/>
  <c r="F425" i="14"/>
  <c r="E434" i="7"/>
  <c r="A436" i="7"/>
  <c r="E435" i="7"/>
  <c r="D435" i="7"/>
  <c r="B435" i="7"/>
  <c r="B435" i="8"/>
  <c r="E435" i="8" s="1"/>
  <c r="D435" i="8"/>
  <c r="A436" i="8"/>
  <c r="E435" i="9"/>
  <c r="E434" i="9"/>
  <c r="A436" i="9"/>
  <c r="B435" i="9"/>
  <c r="D435" i="9" s="1"/>
  <c r="B436" i="5"/>
  <c r="E436" i="5" s="1"/>
  <c r="A437" i="5"/>
  <c r="F436" i="5"/>
  <c r="B428" i="14" l="1"/>
  <c r="C427" i="14"/>
  <c r="E427" i="14" s="1"/>
  <c r="F426" i="14"/>
  <c r="A437" i="7"/>
  <c r="B436" i="7"/>
  <c r="E436" i="7"/>
  <c r="D436" i="7"/>
  <c r="B436" i="8"/>
  <c r="A437" i="8"/>
  <c r="E436" i="8"/>
  <c r="D436" i="8"/>
  <c r="A437" i="9"/>
  <c r="B436" i="9"/>
  <c r="D436" i="9" s="1"/>
  <c r="B437" i="5"/>
  <c r="E437" i="5" s="1"/>
  <c r="A438" i="5"/>
  <c r="F437" i="5"/>
  <c r="B429" i="14" l="1"/>
  <c r="C428" i="14"/>
  <c r="E428" i="14" s="1"/>
  <c r="F427" i="14"/>
  <c r="A438" i="7"/>
  <c r="B437" i="7"/>
  <c r="D437" i="7" s="1"/>
  <c r="E437" i="7"/>
  <c r="B437" i="8"/>
  <c r="A438" i="8"/>
  <c r="D437" i="8"/>
  <c r="E437" i="8"/>
  <c r="E437" i="9"/>
  <c r="E436" i="9"/>
  <c r="A438" i="9"/>
  <c r="B437" i="9"/>
  <c r="D437" i="9" s="1"/>
  <c r="B438" i="5"/>
  <c r="E438" i="5" s="1"/>
  <c r="F438" i="5"/>
  <c r="A439" i="5"/>
  <c r="B430" i="14" l="1"/>
  <c r="C429" i="14"/>
  <c r="E429" i="14" s="1"/>
  <c r="F428" i="14"/>
  <c r="A439" i="7"/>
  <c r="B438" i="7"/>
  <c r="E438" i="7" s="1"/>
  <c r="B438" i="8"/>
  <c r="D438" i="8"/>
  <c r="A439" i="8"/>
  <c r="E438" i="8"/>
  <c r="A439" i="9"/>
  <c r="B438" i="9"/>
  <c r="D438" i="9" s="1"/>
  <c r="B439" i="5"/>
  <c r="E439" i="5"/>
  <c r="A440" i="5"/>
  <c r="F439" i="5"/>
  <c r="B431" i="14" l="1"/>
  <c r="C430" i="14"/>
  <c r="E430" i="14" s="1"/>
  <c r="F429" i="14"/>
  <c r="D438" i="7"/>
  <c r="A440" i="7"/>
  <c r="B439" i="7"/>
  <c r="E439" i="7" s="1"/>
  <c r="B439" i="8"/>
  <c r="E439" i="8"/>
  <c r="D439" i="8"/>
  <c r="A440" i="8"/>
  <c r="E438" i="9"/>
  <c r="E439" i="9"/>
  <c r="A440" i="9"/>
  <c r="B439" i="9"/>
  <c r="D439" i="9" s="1"/>
  <c r="B440" i="5"/>
  <c r="E440" i="5"/>
  <c r="F440" i="5"/>
  <c r="A441" i="5"/>
  <c r="B432" i="14" l="1"/>
  <c r="C431" i="14"/>
  <c r="E431" i="14" s="1"/>
  <c r="F430" i="14"/>
  <c r="D439" i="7"/>
  <c r="A441" i="7"/>
  <c r="B440" i="7"/>
  <c r="D440" i="7" s="1"/>
  <c r="E440" i="7"/>
  <c r="B440" i="8"/>
  <c r="A441" i="8"/>
  <c r="E440" i="8"/>
  <c r="D440" i="8"/>
  <c r="A441" i="9"/>
  <c r="B440" i="9"/>
  <c r="D440" i="9" s="1"/>
  <c r="A442" i="5"/>
  <c r="B441" i="5"/>
  <c r="E441" i="5" s="1"/>
  <c r="B433" i="14" l="1"/>
  <c r="C432" i="14"/>
  <c r="E432" i="14" s="1"/>
  <c r="F431" i="14"/>
  <c r="A442" i="7"/>
  <c r="B441" i="7"/>
  <c r="D441" i="7" s="1"/>
  <c r="E441" i="7"/>
  <c r="B441" i="8"/>
  <c r="A442" i="8"/>
  <c r="E441" i="8"/>
  <c r="D441" i="8"/>
  <c r="E440" i="9"/>
  <c r="A442" i="9"/>
  <c r="B441" i="9"/>
  <c r="D441" i="9" s="1"/>
  <c r="A443" i="5"/>
  <c r="B442" i="5"/>
  <c r="E442" i="5" s="1"/>
  <c r="F441" i="5"/>
  <c r="B434" i="14" l="1"/>
  <c r="C433" i="14"/>
  <c r="E433" i="14" s="1"/>
  <c r="F432" i="14"/>
  <c r="A443" i="7"/>
  <c r="B442" i="7"/>
  <c r="E442" i="7" s="1"/>
  <c r="B442" i="8"/>
  <c r="D442" i="8" s="1"/>
  <c r="A443" i="8"/>
  <c r="E441" i="9"/>
  <c r="A443" i="9"/>
  <c r="B442" i="9"/>
  <c r="D442" i="9" s="1"/>
  <c r="B443" i="5"/>
  <c r="E443" i="5" s="1"/>
  <c r="A444" i="5"/>
  <c r="F443" i="5"/>
  <c r="F442" i="5"/>
  <c r="B435" i="14" l="1"/>
  <c r="C434" i="14"/>
  <c r="E434" i="14" s="1"/>
  <c r="F433" i="14"/>
  <c r="D442" i="7"/>
  <c r="A444" i="7"/>
  <c r="B443" i="7"/>
  <c r="D443" i="7" s="1"/>
  <c r="E442" i="8"/>
  <c r="B443" i="8"/>
  <c r="E443" i="8"/>
  <c r="D443" i="8"/>
  <c r="A444" i="8"/>
  <c r="E442" i="9"/>
  <c r="A444" i="9"/>
  <c r="B443" i="9"/>
  <c r="D443" i="9" s="1"/>
  <c r="B444" i="5"/>
  <c r="E444" i="5" s="1"/>
  <c r="A445" i="5"/>
  <c r="F444" i="5"/>
  <c r="B436" i="14" l="1"/>
  <c r="C435" i="14"/>
  <c r="E435" i="14" s="1"/>
  <c r="F434" i="14"/>
  <c r="E443" i="7"/>
  <c r="A445" i="7"/>
  <c r="B444" i="7"/>
  <c r="D444" i="7" s="1"/>
  <c r="E444" i="7"/>
  <c r="B444" i="8"/>
  <c r="E444" i="8" s="1"/>
  <c r="A445" i="8"/>
  <c r="E444" i="9"/>
  <c r="E443" i="9"/>
  <c r="A445" i="9"/>
  <c r="B444" i="9"/>
  <c r="D444" i="9" s="1"/>
  <c r="A446" i="5"/>
  <c r="B445" i="5"/>
  <c r="F445" i="5" s="1"/>
  <c r="E445" i="5"/>
  <c r="B437" i="14" l="1"/>
  <c r="C436" i="14"/>
  <c r="E436" i="14" s="1"/>
  <c r="F435" i="14"/>
  <c r="A446" i="7"/>
  <c r="B445" i="7"/>
  <c r="D445" i="7" s="1"/>
  <c r="E445" i="7"/>
  <c r="D444" i="8"/>
  <c r="B445" i="8"/>
  <c r="D445" i="8" s="1"/>
  <c r="A446" i="8"/>
  <c r="E445" i="8"/>
  <c r="A446" i="9"/>
  <c r="B445" i="9"/>
  <c r="D445" i="9" s="1"/>
  <c r="B446" i="5"/>
  <c r="E446" i="5" s="1"/>
  <c r="A447" i="5"/>
  <c r="F446" i="5"/>
  <c r="B438" i="14" l="1"/>
  <c r="C437" i="14"/>
  <c r="E437" i="14" s="1"/>
  <c r="F436" i="14"/>
  <c r="A447" i="7"/>
  <c r="B446" i="7"/>
  <c r="E446" i="7" s="1"/>
  <c r="B446" i="8"/>
  <c r="D446" i="8"/>
  <c r="A447" i="8"/>
  <c r="E446" i="8"/>
  <c r="E446" i="9"/>
  <c r="E445" i="9"/>
  <c r="A447" i="9"/>
  <c r="B446" i="9"/>
  <c r="D446" i="9" s="1"/>
  <c r="A448" i="5"/>
  <c r="B447" i="5"/>
  <c r="E447" i="5" s="1"/>
  <c r="B439" i="14" l="1"/>
  <c r="C438" i="14"/>
  <c r="E438" i="14" s="1"/>
  <c r="F437" i="14"/>
  <c r="D446" i="7"/>
  <c r="A448" i="7"/>
  <c r="E447" i="7"/>
  <c r="D447" i="7"/>
  <c r="B447" i="7"/>
  <c r="B447" i="8"/>
  <c r="E447" i="8"/>
  <c r="D447" i="8"/>
  <c r="A448" i="8"/>
  <c r="A448" i="9"/>
  <c r="B447" i="9"/>
  <c r="D447" i="9" s="1"/>
  <c r="F447" i="5"/>
  <c r="B448" i="5"/>
  <c r="E448" i="5" s="1"/>
  <c r="A449" i="5"/>
  <c r="B440" i="14" l="1"/>
  <c r="C439" i="14"/>
  <c r="E439" i="14" s="1"/>
  <c r="F438" i="14"/>
  <c r="A449" i="7"/>
  <c r="B448" i="7"/>
  <c r="E448" i="7" s="1"/>
  <c r="D448" i="7"/>
  <c r="B448" i="8"/>
  <c r="A449" i="8"/>
  <c r="E448" i="8"/>
  <c r="D448" i="8"/>
  <c r="E447" i="9"/>
  <c r="E448" i="9"/>
  <c r="A449" i="9"/>
  <c r="B448" i="9"/>
  <c r="D448" i="9" s="1"/>
  <c r="F448" i="5"/>
  <c r="B449" i="5"/>
  <c r="E449" i="5" s="1"/>
  <c r="F449" i="5"/>
  <c r="A450" i="5"/>
  <c r="B441" i="14" l="1"/>
  <c r="C440" i="14"/>
  <c r="E440" i="14" s="1"/>
  <c r="F439" i="14"/>
  <c r="A450" i="7"/>
  <c r="B449" i="7"/>
  <c r="D449" i="7" s="1"/>
  <c r="E449" i="7"/>
  <c r="B449" i="8"/>
  <c r="A450" i="8"/>
  <c r="E449" i="8"/>
  <c r="D449" i="8"/>
  <c r="A450" i="9"/>
  <c r="B449" i="9"/>
  <c r="D449" i="9" s="1"/>
  <c r="A451" i="5"/>
  <c r="B450" i="5"/>
  <c r="E450" i="5" s="1"/>
  <c r="F450" i="5"/>
  <c r="B442" i="14" l="1"/>
  <c r="C441" i="14"/>
  <c r="E441" i="14" s="1"/>
  <c r="F440" i="14"/>
  <c r="A451" i="7"/>
  <c r="B450" i="7"/>
  <c r="E450" i="7" s="1"/>
  <c r="B450" i="8"/>
  <c r="D450" i="8"/>
  <c r="A451" i="8"/>
  <c r="E450" i="8"/>
  <c r="E449" i="9"/>
  <c r="A451" i="9"/>
  <c r="B450" i="9"/>
  <c r="D450" i="9" s="1"/>
  <c r="A452" i="5"/>
  <c r="B451" i="5"/>
  <c r="E451" i="5" s="1"/>
  <c r="F451" i="5"/>
  <c r="B443" i="14" l="1"/>
  <c r="C442" i="14"/>
  <c r="E442" i="14" s="1"/>
  <c r="F441" i="14"/>
  <c r="D450" i="7"/>
  <c r="A452" i="7"/>
  <c r="E451" i="7"/>
  <c r="D451" i="7"/>
  <c r="B451" i="7"/>
  <c r="B451" i="8"/>
  <c r="E451" i="8"/>
  <c r="D451" i="8"/>
  <c r="A452" i="8"/>
  <c r="E450" i="9"/>
  <c r="A452" i="9"/>
  <c r="B451" i="9"/>
  <c r="D451" i="9" s="1"/>
  <c r="A453" i="5"/>
  <c r="B452" i="5"/>
  <c r="E452" i="5" s="1"/>
  <c r="F452" i="5"/>
  <c r="B444" i="14" l="1"/>
  <c r="C443" i="14"/>
  <c r="E443" i="14" s="1"/>
  <c r="F442" i="14"/>
  <c r="A453" i="7"/>
  <c r="B452" i="7"/>
  <c r="E452" i="7"/>
  <c r="D452" i="7"/>
  <c r="B452" i="8"/>
  <c r="A453" i="8"/>
  <c r="E452" i="8"/>
  <c r="D452" i="8"/>
  <c r="E451" i="9"/>
  <c r="D452" i="9"/>
  <c r="E452" i="9"/>
  <c r="A453" i="9"/>
  <c r="B452" i="9"/>
  <c r="B453" i="5"/>
  <c r="E453" i="5" s="1"/>
  <c r="F453" i="5"/>
  <c r="A454" i="5"/>
  <c r="B445" i="14" l="1"/>
  <c r="C444" i="14"/>
  <c r="E444" i="14" s="1"/>
  <c r="F443" i="14"/>
  <c r="A454" i="7"/>
  <c r="B453" i="7"/>
  <c r="D453" i="7" s="1"/>
  <c r="E453" i="7"/>
  <c r="B453" i="8"/>
  <c r="A454" i="8"/>
  <c r="D453" i="8"/>
  <c r="E453" i="8"/>
  <c r="D453" i="9"/>
  <c r="A454" i="9"/>
  <c r="B453" i="9"/>
  <c r="E453" i="9" s="1"/>
  <c r="B454" i="5"/>
  <c r="E454" i="5" s="1"/>
  <c r="A455" i="5"/>
  <c r="F454" i="5"/>
  <c r="B446" i="14" l="1"/>
  <c r="C445" i="14"/>
  <c r="E445" i="14" s="1"/>
  <c r="F444" i="14"/>
  <c r="A455" i="7"/>
  <c r="B454" i="7"/>
  <c r="E454" i="7" s="1"/>
  <c r="B454" i="8"/>
  <c r="D454" i="8" s="1"/>
  <c r="A455" i="8"/>
  <c r="E454" i="8"/>
  <c r="A455" i="9"/>
  <c r="B454" i="9"/>
  <c r="D454" i="9" s="1"/>
  <c r="B455" i="5"/>
  <c r="E455" i="5" s="1"/>
  <c r="A456" i="5"/>
  <c r="F455" i="5"/>
  <c r="B447" i="14" l="1"/>
  <c r="C446" i="14"/>
  <c r="E446" i="14" s="1"/>
  <c r="F445" i="14"/>
  <c r="D454" i="7"/>
  <c r="A456" i="7"/>
  <c r="E455" i="7"/>
  <c r="D455" i="7"/>
  <c r="B455" i="7"/>
  <c r="B455" i="8"/>
  <c r="E455" i="8"/>
  <c r="D455" i="8"/>
  <c r="A456" i="8"/>
  <c r="E454" i="9"/>
  <c r="A456" i="9"/>
  <c r="B455" i="9"/>
  <c r="D455" i="9" s="1"/>
  <c r="A457" i="5"/>
  <c r="B456" i="5"/>
  <c r="E456" i="5" s="1"/>
  <c r="B448" i="14" l="1"/>
  <c r="C447" i="14"/>
  <c r="E447" i="14" s="1"/>
  <c r="F446" i="14"/>
  <c r="A457" i="7"/>
  <c r="B456" i="7"/>
  <c r="E456" i="7"/>
  <c r="D456" i="7"/>
  <c r="B456" i="8"/>
  <c r="A457" i="8"/>
  <c r="E456" i="8"/>
  <c r="D456" i="8"/>
  <c r="E455" i="9"/>
  <c r="A457" i="9"/>
  <c r="B456" i="9"/>
  <c r="D456" i="9" s="1"/>
  <c r="B457" i="5"/>
  <c r="E457" i="5" s="1"/>
  <c r="F457" i="5"/>
  <c r="A458" i="5"/>
  <c r="F456" i="5"/>
  <c r="B449" i="14" l="1"/>
  <c r="C448" i="14"/>
  <c r="E448" i="14" s="1"/>
  <c r="F447" i="14"/>
  <c r="A458" i="7"/>
  <c r="B457" i="7"/>
  <c r="D457" i="7" s="1"/>
  <c r="E457" i="7"/>
  <c r="B457" i="8"/>
  <c r="A458" i="8"/>
  <c r="E457" i="8"/>
  <c r="D457" i="8"/>
  <c r="E456" i="9"/>
  <c r="A458" i="9"/>
  <c r="B457" i="9"/>
  <c r="D457" i="9" s="1"/>
  <c r="A459" i="5"/>
  <c r="B458" i="5"/>
  <c r="E458" i="5" s="1"/>
  <c r="F458" i="5"/>
  <c r="F448" i="14" l="1"/>
  <c r="E449" i="14"/>
  <c r="B450" i="14"/>
  <c r="C449" i="14"/>
  <c r="F449" i="14" s="1"/>
  <c r="A459" i="7"/>
  <c r="B458" i="7"/>
  <c r="E458" i="7" s="1"/>
  <c r="B458" i="8"/>
  <c r="D458" i="8" s="1"/>
  <c r="A459" i="8"/>
  <c r="E458" i="8"/>
  <c r="E457" i="9"/>
  <c r="A459" i="9"/>
  <c r="B458" i="9"/>
  <c r="D458" i="9" s="1"/>
  <c r="A460" i="5"/>
  <c r="B459" i="5"/>
  <c r="E459" i="5" s="1"/>
  <c r="B451" i="14" l="1"/>
  <c r="C450" i="14"/>
  <c r="E450" i="14" s="1"/>
  <c r="D458" i="7"/>
  <c r="A460" i="7"/>
  <c r="E459" i="7"/>
  <c r="D459" i="7"/>
  <c r="B459" i="7"/>
  <c r="B459" i="8"/>
  <c r="E459" i="8" s="1"/>
  <c r="A460" i="8"/>
  <c r="E459" i="9"/>
  <c r="E458" i="9"/>
  <c r="A460" i="9"/>
  <c r="B459" i="9"/>
  <c r="D459" i="9" s="1"/>
  <c r="B460" i="5"/>
  <c r="E460" i="5" s="1"/>
  <c r="A461" i="5"/>
  <c r="F459" i="5"/>
  <c r="B452" i="14" l="1"/>
  <c r="C451" i="14"/>
  <c r="E451" i="14" s="1"/>
  <c r="F450" i="14"/>
  <c r="A461" i="7"/>
  <c r="B460" i="7"/>
  <c r="E460" i="7"/>
  <c r="D460" i="7"/>
  <c r="B460" i="8"/>
  <c r="A461" i="8"/>
  <c r="E460" i="8"/>
  <c r="D460" i="8"/>
  <c r="D459" i="8"/>
  <c r="A461" i="9"/>
  <c r="B460" i="9"/>
  <c r="D460" i="9" s="1"/>
  <c r="B461" i="5"/>
  <c r="E461" i="5"/>
  <c r="A462" i="5"/>
  <c r="F461" i="5"/>
  <c r="F460" i="5"/>
  <c r="B453" i="14" l="1"/>
  <c r="C452" i="14"/>
  <c r="E452" i="14" s="1"/>
  <c r="F451" i="14"/>
  <c r="A462" i="7"/>
  <c r="B461" i="7"/>
  <c r="D461" i="7" s="1"/>
  <c r="E461" i="7"/>
  <c r="B461" i="8"/>
  <c r="A462" i="8"/>
  <c r="E461" i="8"/>
  <c r="D461" i="8"/>
  <c r="E460" i="9"/>
  <c r="A462" i="9"/>
  <c r="B461" i="9"/>
  <c r="D461" i="9" s="1"/>
  <c r="A463" i="5"/>
  <c r="B462" i="5"/>
  <c r="E462" i="5" s="1"/>
  <c r="F452" i="14" l="1"/>
  <c r="B454" i="14"/>
  <c r="C453" i="14"/>
  <c r="E453" i="14" s="1"/>
  <c r="A463" i="7"/>
  <c r="B462" i="7"/>
  <c r="E462" i="7" s="1"/>
  <c r="B462" i="8"/>
  <c r="D462" i="8" s="1"/>
  <c r="A463" i="8"/>
  <c r="E462" i="8"/>
  <c r="E461" i="9"/>
  <c r="A463" i="9"/>
  <c r="B462" i="9"/>
  <c r="D462" i="9" s="1"/>
  <c r="F462" i="5"/>
  <c r="E463" i="5"/>
  <c r="F463" i="5"/>
  <c r="A464" i="5"/>
  <c r="B463" i="5"/>
  <c r="F453" i="14" l="1"/>
  <c r="F454" i="14"/>
  <c r="B455" i="14"/>
  <c r="C454" i="14"/>
  <c r="E454" i="14" s="1"/>
  <c r="D462" i="7"/>
  <c r="A464" i="7"/>
  <c r="D463" i="7"/>
  <c r="B463" i="7"/>
  <c r="E463" i="7" s="1"/>
  <c r="B463" i="8"/>
  <c r="E463" i="8"/>
  <c r="D463" i="8"/>
  <c r="A464" i="8"/>
  <c r="E463" i="9"/>
  <c r="E462" i="9"/>
  <c r="A464" i="9"/>
  <c r="B463" i="9"/>
  <c r="D463" i="9" s="1"/>
  <c r="A465" i="5"/>
  <c r="B464" i="5"/>
  <c r="E464" i="5" s="1"/>
  <c r="B456" i="14" l="1"/>
  <c r="C455" i="14"/>
  <c r="E455" i="14" s="1"/>
  <c r="A465" i="7"/>
  <c r="B464" i="7"/>
  <c r="E464" i="7"/>
  <c r="D464" i="7"/>
  <c r="B464" i="8"/>
  <c r="A465" i="8"/>
  <c r="E464" i="8"/>
  <c r="D464" i="8"/>
  <c r="A465" i="9"/>
  <c r="B464" i="9"/>
  <c r="D464" i="9" s="1"/>
  <c r="F464" i="5"/>
  <c r="B465" i="5"/>
  <c r="E465" i="5" s="1"/>
  <c r="F465" i="5"/>
  <c r="A466" i="5"/>
  <c r="B457" i="14" l="1"/>
  <c r="C456" i="14"/>
  <c r="E456" i="14" s="1"/>
  <c r="F455" i="14"/>
  <c r="A466" i="7"/>
  <c r="B465" i="7"/>
  <c r="D465" i="7" s="1"/>
  <c r="B465" i="8"/>
  <c r="A466" i="8"/>
  <c r="E465" i="8"/>
  <c r="D465" i="8"/>
  <c r="E464" i="9"/>
  <c r="A466" i="9"/>
  <c r="B465" i="9"/>
  <c r="D465" i="9" s="1"/>
  <c r="B466" i="5"/>
  <c r="E466" i="5"/>
  <c r="F466" i="5"/>
  <c r="A467" i="5"/>
  <c r="F456" i="14" l="1"/>
  <c r="F457" i="14"/>
  <c r="B458" i="14"/>
  <c r="C457" i="14"/>
  <c r="E457" i="14" s="1"/>
  <c r="E465" i="7"/>
  <c r="A467" i="7"/>
  <c r="B466" i="7"/>
  <c r="E466" i="7" s="1"/>
  <c r="B466" i="8"/>
  <c r="D466" i="8" s="1"/>
  <c r="A467" i="8"/>
  <c r="E466" i="8"/>
  <c r="E465" i="9"/>
  <c r="A467" i="9"/>
  <c r="B466" i="9"/>
  <c r="D466" i="9" s="1"/>
  <c r="A468" i="5"/>
  <c r="B467" i="5"/>
  <c r="F467" i="5" s="1"/>
  <c r="E467" i="5"/>
  <c r="B459" i="14" l="1"/>
  <c r="C458" i="14"/>
  <c r="E458" i="14" s="1"/>
  <c r="D466" i="7"/>
  <c r="A468" i="7"/>
  <c r="E467" i="7"/>
  <c r="D467" i="7"/>
  <c r="B467" i="7"/>
  <c r="B467" i="8"/>
  <c r="E467" i="8"/>
  <c r="D467" i="8"/>
  <c r="A468" i="8"/>
  <c r="E467" i="9"/>
  <c r="E466" i="9"/>
  <c r="A468" i="9"/>
  <c r="B467" i="9"/>
  <c r="D467" i="9" s="1"/>
  <c r="B468" i="5"/>
  <c r="F468" i="5"/>
  <c r="E468" i="5"/>
  <c r="A469" i="5"/>
  <c r="B460" i="14" l="1"/>
  <c r="C459" i="14"/>
  <c r="E459" i="14" s="1"/>
  <c r="F458" i="14"/>
  <c r="A469" i="7"/>
  <c r="B468" i="7"/>
  <c r="E468" i="7"/>
  <c r="D468" i="7"/>
  <c r="B468" i="8"/>
  <c r="A469" i="8"/>
  <c r="E468" i="8"/>
  <c r="D468" i="8"/>
  <c r="A469" i="9"/>
  <c r="B468" i="9"/>
  <c r="D468" i="9" s="1"/>
  <c r="B469" i="5"/>
  <c r="E469" i="5"/>
  <c r="F469" i="5"/>
  <c r="A470" i="5"/>
  <c r="B461" i="14" l="1"/>
  <c r="C460" i="14"/>
  <c r="E460" i="14" s="1"/>
  <c r="F459" i="14"/>
  <c r="A470" i="7"/>
  <c r="B469" i="7"/>
  <c r="D469" i="7" s="1"/>
  <c r="E469" i="7"/>
  <c r="B469" i="8"/>
  <c r="A470" i="8"/>
  <c r="E469" i="8"/>
  <c r="D469" i="8"/>
  <c r="E469" i="9"/>
  <c r="E468" i="9"/>
  <c r="A470" i="9"/>
  <c r="B469" i="9"/>
  <c r="D469" i="9" s="1"/>
  <c r="E470" i="5"/>
  <c r="A471" i="5"/>
  <c r="B470" i="5"/>
  <c r="F470" i="5"/>
  <c r="B462" i="14" l="1"/>
  <c r="C461" i="14"/>
  <c r="E461" i="14" s="1"/>
  <c r="F460" i="14"/>
  <c r="A471" i="7"/>
  <c r="B470" i="7"/>
  <c r="E470" i="7" s="1"/>
  <c r="B470" i="8"/>
  <c r="D470" i="8" s="1"/>
  <c r="A471" i="8"/>
  <c r="E470" i="8"/>
  <c r="A471" i="9"/>
  <c r="B470" i="9"/>
  <c r="D470" i="9" s="1"/>
  <c r="B471" i="5"/>
  <c r="F471" i="5" s="1"/>
  <c r="A472" i="5"/>
  <c r="E471" i="5"/>
  <c r="B463" i="14" l="1"/>
  <c r="C462" i="14"/>
  <c r="E462" i="14" s="1"/>
  <c r="F461" i="14"/>
  <c r="D470" i="7"/>
  <c r="A472" i="7"/>
  <c r="B471" i="7"/>
  <c r="E471" i="7" s="1"/>
  <c r="B471" i="8"/>
  <c r="E471" i="8"/>
  <c r="D471" i="8"/>
  <c r="A472" i="8"/>
  <c r="E470" i="9"/>
  <c r="D471" i="9"/>
  <c r="E471" i="9"/>
  <c r="A472" i="9"/>
  <c r="B471" i="9"/>
  <c r="A473" i="5"/>
  <c r="B472" i="5"/>
  <c r="E472" i="5" s="1"/>
  <c r="B464" i="14" l="1"/>
  <c r="C463" i="14"/>
  <c r="E463" i="14" s="1"/>
  <c r="F462" i="14"/>
  <c r="D471" i="7"/>
  <c r="A473" i="7"/>
  <c r="B472" i="7"/>
  <c r="D472" i="7" s="1"/>
  <c r="E472" i="7"/>
  <c r="B472" i="8"/>
  <c r="A473" i="8"/>
  <c r="E472" i="8"/>
  <c r="D472" i="8"/>
  <c r="A473" i="9"/>
  <c r="B472" i="9"/>
  <c r="D472" i="9" s="1"/>
  <c r="F472" i="5"/>
  <c r="F473" i="5"/>
  <c r="A474" i="5"/>
  <c r="B473" i="5"/>
  <c r="E473" i="5" s="1"/>
  <c r="B465" i="14" l="1"/>
  <c r="C464" i="14"/>
  <c r="E464" i="14" s="1"/>
  <c r="F463" i="14"/>
  <c r="A474" i="7"/>
  <c r="B473" i="7"/>
  <c r="E473" i="7" s="1"/>
  <c r="B473" i="8"/>
  <c r="A474" i="8"/>
  <c r="E473" i="8"/>
  <c r="D473" i="8"/>
  <c r="E473" i="9"/>
  <c r="E472" i="9"/>
  <c r="A474" i="9"/>
  <c r="B473" i="9"/>
  <c r="D473" i="9" s="1"/>
  <c r="B474" i="5"/>
  <c r="E474" i="5" s="1"/>
  <c r="A475" i="5"/>
  <c r="F474" i="5"/>
  <c r="B466" i="14" l="1"/>
  <c r="C465" i="14"/>
  <c r="E465" i="14" s="1"/>
  <c r="F464" i="14"/>
  <c r="D473" i="7"/>
  <c r="A475" i="7"/>
  <c r="B474" i="7"/>
  <c r="E474" i="7" s="1"/>
  <c r="B474" i="8"/>
  <c r="D474" i="8" s="1"/>
  <c r="A475" i="8"/>
  <c r="E474" i="8"/>
  <c r="A475" i="9"/>
  <c r="B474" i="9"/>
  <c r="D474" i="9" s="1"/>
  <c r="A476" i="5"/>
  <c r="B475" i="5"/>
  <c r="E475" i="5" s="1"/>
  <c r="F475" i="5"/>
  <c r="B467" i="14" l="1"/>
  <c r="C466" i="14"/>
  <c r="E466" i="14" s="1"/>
  <c r="F465" i="14"/>
  <c r="D474" i="7"/>
  <c r="A476" i="7"/>
  <c r="B475" i="7"/>
  <c r="E475" i="7" s="1"/>
  <c r="B475" i="8"/>
  <c r="E475" i="8" s="1"/>
  <c r="D475" i="8"/>
  <c r="A476" i="8"/>
  <c r="E474" i="9"/>
  <c r="D475" i="9"/>
  <c r="E475" i="9"/>
  <c r="A476" i="9"/>
  <c r="B475" i="9"/>
  <c r="A477" i="5"/>
  <c r="B476" i="5"/>
  <c r="F476" i="5" s="1"/>
  <c r="E476" i="5"/>
  <c r="B468" i="14" l="1"/>
  <c r="C467" i="14"/>
  <c r="E467" i="14" s="1"/>
  <c r="F466" i="14"/>
  <c r="D475" i="7"/>
  <c r="A477" i="7"/>
  <c r="B476" i="7"/>
  <c r="D476" i="7" s="1"/>
  <c r="E476" i="7"/>
  <c r="B476" i="8"/>
  <c r="A477" i="8"/>
  <c r="E476" i="8"/>
  <c r="D476" i="8"/>
  <c r="E476" i="9"/>
  <c r="A477" i="9"/>
  <c r="B476" i="9"/>
  <c r="D476" i="9" s="1"/>
  <c r="A478" i="5"/>
  <c r="B477" i="5"/>
  <c r="E477" i="5" s="1"/>
  <c r="B469" i="14" l="1"/>
  <c r="C468" i="14"/>
  <c r="E468" i="14" s="1"/>
  <c r="F467" i="14"/>
  <c r="A478" i="7"/>
  <c r="B477" i="7"/>
  <c r="E477" i="7" s="1"/>
  <c r="B477" i="8"/>
  <c r="A478" i="8"/>
  <c r="E477" i="8"/>
  <c r="D477" i="8"/>
  <c r="A478" i="9"/>
  <c r="B477" i="9"/>
  <c r="E477" i="9" s="1"/>
  <c r="E478" i="5"/>
  <c r="B478" i="5"/>
  <c r="A479" i="5"/>
  <c r="F478" i="5"/>
  <c r="F477" i="5"/>
  <c r="B470" i="14" l="1"/>
  <c r="C469" i="14"/>
  <c r="E469" i="14" s="1"/>
  <c r="F468" i="14"/>
  <c r="D477" i="7"/>
  <c r="A479" i="7"/>
  <c r="B478" i="7"/>
  <c r="E478" i="7" s="1"/>
  <c r="B478" i="8"/>
  <c r="D478" i="8"/>
  <c r="A479" i="8"/>
  <c r="E478" i="8"/>
  <c r="D477" i="9"/>
  <c r="A479" i="9"/>
  <c r="B478" i="9"/>
  <c r="D478" i="9" s="1"/>
  <c r="B479" i="5"/>
  <c r="E479" i="5" s="1"/>
  <c r="A480" i="5"/>
  <c r="B471" i="14" l="1"/>
  <c r="C470" i="14"/>
  <c r="E470" i="14" s="1"/>
  <c r="F469" i="14"/>
  <c r="D478" i="7"/>
  <c r="A480" i="7"/>
  <c r="B479" i="7"/>
  <c r="E479" i="7" s="1"/>
  <c r="B479" i="8"/>
  <c r="E479" i="8"/>
  <c r="D479" i="8"/>
  <c r="A480" i="8"/>
  <c r="E478" i="9"/>
  <c r="A480" i="9"/>
  <c r="B479" i="9"/>
  <c r="D479" i="9" s="1"/>
  <c r="A481" i="5"/>
  <c r="B480" i="5"/>
  <c r="E480" i="5" s="1"/>
  <c r="F479" i="5"/>
  <c r="B472" i="14" l="1"/>
  <c r="C471" i="14"/>
  <c r="E471" i="14" s="1"/>
  <c r="F470" i="14"/>
  <c r="D479" i="7"/>
  <c r="A481" i="7"/>
  <c r="B480" i="7"/>
  <c r="E480" i="7"/>
  <c r="D480" i="7"/>
  <c r="B480" i="8"/>
  <c r="A481" i="8"/>
  <c r="E480" i="8"/>
  <c r="D480" i="8"/>
  <c r="E480" i="9"/>
  <c r="E479" i="9"/>
  <c r="A481" i="9"/>
  <c r="B480" i="9"/>
  <c r="D480" i="9" s="1"/>
  <c r="F480" i="5"/>
  <c r="B481" i="5"/>
  <c r="E481" i="5"/>
  <c r="F481" i="5"/>
  <c r="A482" i="5"/>
  <c r="B473" i="14" l="1"/>
  <c r="C472" i="14"/>
  <c r="E472" i="14" s="1"/>
  <c r="F471" i="14"/>
  <c r="A482" i="7"/>
  <c r="B481" i="7"/>
  <c r="D481" i="7" s="1"/>
  <c r="B481" i="8"/>
  <c r="A482" i="8"/>
  <c r="E481" i="8"/>
  <c r="D481" i="8"/>
  <c r="A482" i="9"/>
  <c r="B481" i="9"/>
  <c r="D481" i="9" s="1"/>
  <c r="B482" i="5"/>
  <c r="E482" i="5" s="1"/>
  <c r="A483" i="5"/>
  <c r="F482" i="5"/>
  <c r="B474" i="14" l="1"/>
  <c r="C473" i="14"/>
  <c r="E473" i="14" s="1"/>
  <c r="F472" i="14"/>
  <c r="E481" i="7"/>
  <c r="A483" i="7"/>
  <c r="E482" i="7"/>
  <c r="D482" i="7"/>
  <c r="B482" i="7"/>
  <c r="B482" i="8"/>
  <c r="D482" i="8"/>
  <c r="A483" i="8"/>
  <c r="E482" i="8"/>
  <c r="E482" i="9"/>
  <c r="E481" i="9"/>
  <c r="A483" i="9"/>
  <c r="B482" i="9"/>
  <c r="D482" i="9" s="1"/>
  <c r="B483" i="5"/>
  <c r="E483" i="5" s="1"/>
  <c r="A484" i="5"/>
  <c r="B475" i="14" l="1"/>
  <c r="C474" i="14"/>
  <c r="E474" i="14" s="1"/>
  <c r="F473" i="14"/>
  <c r="A484" i="7"/>
  <c r="B483" i="7"/>
  <c r="E483" i="7" s="1"/>
  <c r="B483" i="8"/>
  <c r="E483" i="8"/>
  <c r="D483" i="8"/>
  <c r="A484" i="8"/>
  <c r="A484" i="9"/>
  <c r="B483" i="9"/>
  <c r="D483" i="9" s="1"/>
  <c r="F483" i="5"/>
  <c r="A485" i="5"/>
  <c r="F484" i="5"/>
  <c r="B484" i="5"/>
  <c r="E484" i="5" s="1"/>
  <c r="B476" i="14" l="1"/>
  <c r="C475" i="14"/>
  <c r="E475" i="14" s="1"/>
  <c r="F474" i="14"/>
  <c r="D483" i="7"/>
  <c r="A485" i="7"/>
  <c r="B484" i="7"/>
  <c r="D484" i="7" s="1"/>
  <c r="E484" i="7"/>
  <c r="B484" i="8"/>
  <c r="A485" i="8"/>
  <c r="E484" i="8"/>
  <c r="D484" i="8"/>
  <c r="E483" i="9"/>
  <c r="A485" i="9"/>
  <c r="B484" i="9"/>
  <c r="D484" i="9" s="1"/>
  <c r="E485" i="5"/>
  <c r="B485" i="5"/>
  <c r="F485" i="5" s="1"/>
  <c r="A486" i="5"/>
  <c r="B477" i="14" l="1"/>
  <c r="C476" i="14"/>
  <c r="E476" i="14" s="1"/>
  <c r="F475" i="14"/>
  <c r="A486" i="7"/>
  <c r="B485" i="7"/>
  <c r="D485" i="7" s="1"/>
  <c r="E485" i="7"/>
  <c r="B485" i="8"/>
  <c r="A486" i="8"/>
  <c r="E485" i="8"/>
  <c r="D485" i="8"/>
  <c r="E485" i="9"/>
  <c r="E484" i="9"/>
  <c r="A486" i="9"/>
  <c r="B485" i="9"/>
  <c r="D485" i="9" s="1"/>
  <c r="A487" i="5"/>
  <c r="B486" i="5"/>
  <c r="E486" i="5" s="1"/>
  <c r="B478" i="14" l="1"/>
  <c r="C477" i="14"/>
  <c r="E477" i="14" s="1"/>
  <c r="F476" i="14"/>
  <c r="A487" i="7"/>
  <c r="B486" i="7"/>
  <c r="E486" i="7" s="1"/>
  <c r="B486" i="8"/>
  <c r="D486" i="8"/>
  <c r="A487" i="8"/>
  <c r="E486" i="8"/>
  <c r="A487" i="9"/>
  <c r="B486" i="9"/>
  <c r="D486" i="9" s="1"/>
  <c r="F486" i="5"/>
  <c r="A488" i="5"/>
  <c r="B487" i="5"/>
  <c r="E487" i="5" s="1"/>
  <c r="B479" i="14" l="1"/>
  <c r="C478" i="14"/>
  <c r="E478" i="14" s="1"/>
  <c r="F477" i="14"/>
  <c r="D486" i="7"/>
  <c r="A488" i="7"/>
  <c r="B487" i="7"/>
  <c r="E487" i="7" s="1"/>
  <c r="B487" i="8"/>
  <c r="E487" i="8"/>
  <c r="D487" i="8"/>
  <c r="A488" i="8"/>
  <c r="E486" i="9"/>
  <c r="A488" i="9"/>
  <c r="B487" i="9"/>
  <c r="D487" i="9" s="1"/>
  <c r="A489" i="5"/>
  <c r="B488" i="5"/>
  <c r="E488" i="5" s="1"/>
  <c r="F487" i="5"/>
  <c r="F478" i="14" l="1"/>
  <c r="B480" i="14"/>
  <c r="C479" i="14"/>
  <c r="E479" i="14" s="1"/>
  <c r="D487" i="7"/>
  <c r="A489" i="7"/>
  <c r="B488" i="7"/>
  <c r="E488" i="7"/>
  <c r="D488" i="7"/>
  <c r="B488" i="8"/>
  <c r="A489" i="8"/>
  <c r="E488" i="8"/>
  <c r="D488" i="8"/>
  <c r="E488" i="9"/>
  <c r="E487" i="9"/>
  <c r="A489" i="9"/>
  <c r="B488" i="9"/>
  <c r="D488" i="9" s="1"/>
  <c r="F488" i="5"/>
  <c r="B489" i="5"/>
  <c r="F489" i="5" s="1"/>
  <c r="E489" i="5"/>
  <c r="A490" i="5"/>
  <c r="F479" i="14" l="1"/>
  <c r="E480" i="14"/>
  <c r="F480" i="14"/>
  <c r="B481" i="14"/>
  <c r="C480" i="14"/>
  <c r="A490" i="7"/>
  <c r="B489" i="7"/>
  <c r="E489" i="7" s="1"/>
  <c r="B489" i="8"/>
  <c r="A490" i="8"/>
  <c r="E489" i="8"/>
  <c r="D489" i="8"/>
  <c r="A490" i="9"/>
  <c r="B489" i="9"/>
  <c r="D489" i="9" s="1"/>
  <c r="B490" i="5"/>
  <c r="E490" i="5"/>
  <c r="A491" i="5"/>
  <c r="F490" i="5"/>
  <c r="F481" i="14" l="1"/>
  <c r="B482" i="14"/>
  <c r="C481" i="14"/>
  <c r="E481" i="14" s="1"/>
  <c r="D489" i="7"/>
  <c r="A491" i="7"/>
  <c r="D490" i="7"/>
  <c r="B490" i="7"/>
  <c r="E490" i="7" s="1"/>
  <c r="B490" i="8"/>
  <c r="D490" i="8"/>
  <c r="A491" i="8"/>
  <c r="E490" i="8"/>
  <c r="E490" i="9"/>
  <c r="E489" i="9"/>
  <c r="A491" i="9"/>
  <c r="B490" i="9"/>
  <c r="D490" i="9" s="1"/>
  <c r="A492" i="5"/>
  <c r="B491" i="5"/>
  <c r="E491" i="5" s="1"/>
  <c r="F491" i="5"/>
  <c r="B483" i="14" l="1"/>
  <c r="C482" i="14"/>
  <c r="E482" i="14" s="1"/>
  <c r="A492" i="7"/>
  <c r="B491" i="7"/>
  <c r="E491" i="7" s="1"/>
  <c r="B491" i="8"/>
  <c r="E491" i="8"/>
  <c r="D491" i="8"/>
  <c r="A492" i="8"/>
  <c r="E491" i="9"/>
  <c r="A492" i="9"/>
  <c r="B491" i="9"/>
  <c r="D491" i="9" s="1"/>
  <c r="B492" i="5"/>
  <c r="E492" i="5" s="1"/>
  <c r="F492" i="5"/>
  <c r="A493" i="5"/>
  <c r="B484" i="14" l="1"/>
  <c r="C483" i="14"/>
  <c r="E483" i="14" s="1"/>
  <c r="F482" i="14"/>
  <c r="A493" i="7"/>
  <c r="B492" i="7"/>
  <c r="E492" i="7" s="1"/>
  <c r="D492" i="7"/>
  <c r="D491" i="7"/>
  <c r="B492" i="8"/>
  <c r="A493" i="8"/>
  <c r="E492" i="8"/>
  <c r="D492" i="8"/>
  <c r="A493" i="9"/>
  <c r="B492" i="9"/>
  <c r="D492" i="9" s="1"/>
  <c r="B493" i="5"/>
  <c r="E493" i="5" s="1"/>
  <c r="F493" i="5"/>
  <c r="A494" i="5"/>
  <c r="B485" i="14" l="1"/>
  <c r="C484" i="14"/>
  <c r="E484" i="14" s="1"/>
  <c r="F483" i="14"/>
  <c r="A494" i="7"/>
  <c r="B493" i="7"/>
  <c r="D493" i="7" s="1"/>
  <c r="E493" i="7"/>
  <c r="B493" i="8"/>
  <c r="A494" i="8"/>
  <c r="E493" i="8"/>
  <c r="D493" i="8"/>
  <c r="E492" i="9"/>
  <c r="D493" i="9"/>
  <c r="E493" i="9"/>
  <c r="A494" i="9"/>
  <c r="B493" i="9"/>
  <c r="B494" i="5"/>
  <c r="E494" i="5"/>
  <c r="F494" i="5"/>
  <c r="A495" i="5"/>
  <c r="B486" i="14" l="1"/>
  <c r="C485" i="14"/>
  <c r="E485" i="14" s="1"/>
  <c r="F484" i="14"/>
  <c r="A495" i="7"/>
  <c r="B494" i="7"/>
  <c r="E494" i="7" s="1"/>
  <c r="B494" i="8"/>
  <c r="D494" i="8"/>
  <c r="A495" i="8"/>
  <c r="E494" i="8"/>
  <c r="A495" i="9"/>
  <c r="B494" i="9"/>
  <c r="D494" i="9" s="1"/>
  <c r="B495" i="5"/>
  <c r="E495" i="5" s="1"/>
  <c r="F495" i="5"/>
  <c r="A496" i="5"/>
  <c r="B487" i="14" l="1"/>
  <c r="C486" i="14"/>
  <c r="E486" i="14" s="1"/>
  <c r="F485" i="14"/>
  <c r="D494" i="7"/>
  <c r="A496" i="7"/>
  <c r="E495" i="7"/>
  <c r="D495" i="7"/>
  <c r="B495" i="7"/>
  <c r="B495" i="8"/>
  <c r="E495" i="8"/>
  <c r="D495" i="8"/>
  <c r="A496" i="8"/>
  <c r="E494" i="9"/>
  <c r="A496" i="9"/>
  <c r="B495" i="9"/>
  <c r="E495" i="9" s="1"/>
  <c r="A497" i="5"/>
  <c r="B496" i="5"/>
  <c r="E496" i="5" s="1"/>
  <c r="B488" i="14" l="1"/>
  <c r="C487" i="14"/>
  <c r="E487" i="14" s="1"/>
  <c r="F486" i="14"/>
  <c r="A497" i="7"/>
  <c r="B496" i="7"/>
  <c r="E496" i="7"/>
  <c r="D496" i="7"/>
  <c r="B496" i="8"/>
  <c r="A497" i="8"/>
  <c r="E496" i="8"/>
  <c r="D496" i="8"/>
  <c r="D495" i="9"/>
  <c r="A497" i="9"/>
  <c r="B496" i="9"/>
  <c r="D496" i="9" s="1"/>
  <c r="F496" i="5"/>
  <c r="B497" i="5"/>
  <c r="E497" i="5" s="1"/>
  <c r="A498" i="5"/>
  <c r="F497" i="5"/>
  <c r="B489" i="14" l="1"/>
  <c r="C488" i="14"/>
  <c r="E488" i="14" s="1"/>
  <c r="F487" i="14"/>
  <c r="A498" i="7"/>
  <c r="B497" i="7"/>
  <c r="D497" i="7" s="1"/>
  <c r="E497" i="7"/>
  <c r="B497" i="8"/>
  <c r="A498" i="8"/>
  <c r="E497" i="8"/>
  <c r="D497" i="8"/>
  <c r="E496" i="9"/>
  <c r="D497" i="9"/>
  <c r="E497" i="9"/>
  <c r="A498" i="9"/>
  <c r="B497" i="9"/>
  <c r="A499" i="5"/>
  <c r="B498" i="5"/>
  <c r="F498" i="5" s="1"/>
  <c r="E498" i="5"/>
  <c r="B490" i="14" l="1"/>
  <c r="C489" i="14"/>
  <c r="E489" i="14" s="1"/>
  <c r="F488" i="14"/>
  <c r="A499" i="7"/>
  <c r="B498" i="7"/>
  <c r="E498" i="7" s="1"/>
  <c r="B498" i="8"/>
  <c r="D498" i="8"/>
  <c r="A499" i="8"/>
  <c r="E498" i="8"/>
  <c r="E498" i="9"/>
  <c r="A499" i="9"/>
  <c r="B498" i="9"/>
  <c r="D498" i="9" s="1"/>
  <c r="B499" i="5"/>
  <c r="E499" i="5" s="1"/>
  <c r="A500" i="5"/>
  <c r="F499" i="5"/>
  <c r="B491" i="14" l="1"/>
  <c r="C490" i="14"/>
  <c r="E490" i="14" s="1"/>
  <c r="F489" i="14"/>
  <c r="D498" i="7"/>
  <c r="A500" i="7"/>
  <c r="E499" i="7"/>
  <c r="D499" i="7"/>
  <c r="B499" i="7"/>
  <c r="B499" i="8"/>
  <c r="E499" i="8"/>
  <c r="D499" i="8"/>
  <c r="A500" i="8"/>
  <c r="A500" i="9"/>
  <c r="B499" i="9"/>
  <c r="D499" i="9" s="1"/>
  <c r="B500" i="5"/>
  <c r="E500" i="5" s="1"/>
  <c r="A501" i="5"/>
  <c r="B492" i="14" l="1"/>
  <c r="C491" i="14"/>
  <c r="E491" i="14" s="1"/>
  <c r="F490" i="14"/>
  <c r="A501" i="7"/>
  <c r="B500" i="7"/>
  <c r="E500" i="7"/>
  <c r="D500" i="7"/>
  <c r="B500" i="8"/>
  <c r="A501" i="8"/>
  <c r="E500" i="8"/>
  <c r="D500" i="8"/>
  <c r="E500" i="9"/>
  <c r="E499" i="9"/>
  <c r="A501" i="9"/>
  <c r="B500" i="9"/>
  <c r="D500" i="9" s="1"/>
  <c r="F500" i="5"/>
  <c r="B501" i="5"/>
  <c r="E501" i="5" s="1"/>
  <c r="A502" i="5"/>
  <c r="F501" i="5"/>
  <c r="E492" i="14" l="1"/>
  <c r="B493" i="14"/>
  <c r="C492" i="14"/>
  <c r="F492" i="14" s="1"/>
  <c r="F491" i="14"/>
  <c r="A502" i="7"/>
  <c r="B501" i="7"/>
  <c r="D501" i="7" s="1"/>
  <c r="E501" i="7"/>
  <c r="B501" i="8"/>
  <c r="A502" i="8"/>
  <c r="E501" i="8"/>
  <c r="D501" i="8"/>
  <c r="A502" i="9"/>
  <c r="B501" i="9"/>
  <c r="D501" i="9" s="1"/>
  <c r="A503" i="5"/>
  <c r="B502" i="5"/>
  <c r="E502" i="5" s="1"/>
  <c r="B494" i="14" l="1"/>
  <c r="C493" i="14"/>
  <c r="E493" i="14" s="1"/>
  <c r="A503" i="7"/>
  <c r="B502" i="7"/>
  <c r="E502" i="7" s="1"/>
  <c r="B502" i="8"/>
  <c r="D502" i="8"/>
  <c r="A503" i="8"/>
  <c r="E502" i="8"/>
  <c r="E502" i="9"/>
  <c r="E501" i="9"/>
  <c r="A503" i="9"/>
  <c r="B502" i="9"/>
  <c r="D502" i="9" s="1"/>
  <c r="A504" i="5"/>
  <c r="B503" i="5"/>
  <c r="E503" i="5" s="1"/>
  <c r="F502" i="5"/>
  <c r="B495" i="14" l="1"/>
  <c r="C494" i="14"/>
  <c r="E494" i="14" s="1"/>
  <c r="F493" i="14"/>
  <c r="D502" i="7"/>
  <c r="A504" i="7"/>
  <c r="E503" i="7"/>
  <c r="D503" i="7"/>
  <c r="B503" i="7"/>
  <c r="B503" i="8"/>
  <c r="E503" i="8"/>
  <c r="D503" i="8"/>
  <c r="A504" i="8"/>
  <c r="A504" i="9"/>
  <c r="B503" i="9"/>
  <c r="D503" i="9" s="1"/>
  <c r="B504" i="5"/>
  <c r="F504" i="5" s="1"/>
  <c r="A505" i="5"/>
  <c r="E504" i="5"/>
  <c r="F503" i="5"/>
  <c r="B496" i="14" l="1"/>
  <c r="C495" i="14"/>
  <c r="E495" i="14" s="1"/>
  <c r="F494" i="14"/>
  <c r="A505" i="7"/>
  <c r="B504" i="7"/>
  <c r="E504" i="7"/>
  <c r="D504" i="7"/>
  <c r="B504" i="8"/>
  <c r="A505" i="8"/>
  <c r="E504" i="8"/>
  <c r="D504" i="8"/>
  <c r="D504" i="9"/>
  <c r="E503" i="9"/>
  <c r="A505" i="9"/>
  <c r="B504" i="9"/>
  <c r="E504" i="9" s="1"/>
  <c r="A506" i="5"/>
  <c r="B505" i="5"/>
  <c r="E505" i="5" s="1"/>
  <c r="F505" i="5"/>
  <c r="B497" i="14" l="1"/>
  <c r="C496" i="14"/>
  <c r="E496" i="14" s="1"/>
  <c r="F495" i="14"/>
  <c r="A506" i="7"/>
  <c r="B505" i="7"/>
  <c r="D505" i="7" s="1"/>
  <c r="E505" i="7"/>
  <c r="B505" i="8"/>
  <c r="A506" i="8"/>
  <c r="E505" i="8"/>
  <c r="D505" i="8"/>
  <c r="A506" i="9"/>
  <c r="B505" i="9"/>
  <c r="D505" i="9" s="1"/>
  <c r="A507" i="5"/>
  <c r="B506" i="5"/>
  <c r="E506" i="5" s="1"/>
  <c r="B498" i="14" l="1"/>
  <c r="C497" i="14"/>
  <c r="E497" i="14" s="1"/>
  <c r="F496" i="14"/>
  <c r="A507" i="7"/>
  <c r="B506" i="7"/>
  <c r="E506" i="7" s="1"/>
  <c r="B506" i="8"/>
  <c r="D506" i="8" s="1"/>
  <c r="A507" i="8"/>
  <c r="E506" i="8"/>
  <c r="E505" i="9"/>
  <c r="A507" i="9"/>
  <c r="B506" i="9"/>
  <c r="D506" i="9" s="1"/>
  <c r="F506" i="5"/>
  <c r="B507" i="5"/>
  <c r="E507" i="5"/>
  <c r="F507" i="5"/>
  <c r="A508" i="5"/>
  <c r="F497" i="14" l="1"/>
  <c r="E498" i="14"/>
  <c r="F498" i="14"/>
  <c r="B499" i="14"/>
  <c r="C498" i="14"/>
  <c r="D506" i="7"/>
  <c r="A508" i="7"/>
  <c r="B507" i="7"/>
  <c r="E507" i="7" s="1"/>
  <c r="B507" i="8"/>
  <c r="E507" i="8"/>
  <c r="D507" i="8"/>
  <c r="A508" i="8"/>
  <c r="E506" i="9"/>
  <c r="A508" i="9"/>
  <c r="B507" i="9"/>
  <c r="E507" i="9" s="1"/>
  <c r="B508" i="5"/>
  <c r="F508" i="5" s="1"/>
  <c r="A509" i="5"/>
  <c r="B500" i="14" l="1"/>
  <c r="C499" i="14"/>
  <c r="E499" i="14" s="1"/>
  <c r="D507" i="7"/>
  <c r="A509" i="7"/>
  <c r="B508" i="7"/>
  <c r="D508" i="7" s="1"/>
  <c r="E508" i="7"/>
  <c r="B508" i="8"/>
  <c r="A509" i="8"/>
  <c r="E508" i="8"/>
  <c r="D508" i="8"/>
  <c r="E508" i="9"/>
  <c r="D507" i="9"/>
  <c r="A509" i="9"/>
  <c r="B508" i="9"/>
  <c r="D508" i="9" s="1"/>
  <c r="A510" i="5"/>
  <c r="B509" i="5"/>
  <c r="E509" i="5" s="1"/>
  <c r="F509" i="5"/>
  <c r="E508" i="5"/>
  <c r="B501" i="14" l="1"/>
  <c r="C500" i="14"/>
  <c r="E500" i="14" s="1"/>
  <c r="F499" i="14"/>
  <c r="A510" i="7"/>
  <c r="B509" i="7"/>
  <c r="D509" i="7" s="1"/>
  <c r="E509" i="7"/>
  <c r="B509" i="8"/>
  <c r="A510" i="8"/>
  <c r="D509" i="8"/>
  <c r="E509" i="8"/>
  <c r="A510" i="9"/>
  <c r="B509" i="9"/>
  <c r="D509" i="9" s="1"/>
  <c r="A511" i="5"/>
  <c r="B510" i="5"/>
  <c r="E510" i="5" s="1"/>
  <c r="F510" i="5"/>
  <c r="F500" i="14" l="1"/>
  <c r="E501" i="14"/>
  <c r="F501" i="14"/>
  <c r="B502" i="14"/>
  <c r="C501" i="14"/>
  <c r="A511" i="7"/>
  <c r="B510" i="7"/>
  <c r="E510" i="7" s="1"/>
  <c r="B510" i="8"/>
  <c r="D510" i="8"/>
  <c r="A511" i="8"/>
  <c r="E510" i="8"/>
  <c r="E510" i="9"/>
  <c r="E509" i="9"/>
  <c r="A511" i="9"/>
  <c r="B510" i="9"/>
  <c r="D510" i="9" s="1"/>
  <c r="A512" i="5"/>
  <c r="B511" i="5"/>
  <c r="F511" i="5" s="1"/>
  <c r="E511" i="5"/>
  <c r="B503" i="14" l="1"/>
  <c r="C502" i="14"/>
  <c r="E502" i="14" s="1"/>
  <c r="D510" i="7"/>
  <c r="A512" i="7"/>
  <c r="B511" i="7"/>
  <c r="E511" i="7" s="1"/>
  <c r="B511" i="8"/>
  <c r="E511" i="8"/>
  <c r="D511" i="8"/>
  <c r="A512" i="8"/>
  <c r="A512" i="9"/>
  <c r="B511" i="9"/>
  <c r="D511" i="9" s="1"/>
  <c r="A513" i="5"/>
  <c r="B512" i="5"/>
  <c r="E512" i="5" s="1"/>
  <c r="B504" i="14" l="1"/>
  <c r="C503" i="14"/>
  <c r="E503" i="14" s="1"/>
  <c r="F502" i="14"/>
  <c r="D511" i="7"/>
  <c r="A513" i="7"/>
  <c r="B512" i="7"/>
  <c r="D512" i="7" s="1"/>
  <c r="B512" i="8"/>
  <c r="A513" i="8"/>
  <c r="E512" i="8"/>
  <c r="D512" i="8"/>
  <c r="E511" i="9"/>
  <c r="A513" i="9"/>
  <c r="B512" i="9"/>
  <c r="D512" i="9" s="1"/>
  <c r="B513" i="5"/>
  <c r="E513" i="5" s="1"/>
  <c r="F513" i="5"/>
  <c r="A514" i="5"/>
  <c r="F512" i="5"/>
  <c r="B505" i="14" l="1"/>
  <c r="C504" i="14"/>
  <c r="E504" i="14" s="1"/>
  <c r="F503" i="14"/>
  <c r="E512" i="7"/>
  <c r="A514" i="7"/>
  <c r="B513" i="7"/>
  <c r="D513" i="7" s="1"/>
  <c r="E513" i="7"/>
  <c r="B513" i="8"/>
  <c r="A514" i="8"/>
  <c r="E513" i="8"/>
  <c r="D513" i="8"/>
  <c r="E513" i="9"/>
  <c r="E512" i="9"/>
  <c r="A514" i="9"/>
  <c r="B513" i="9"/>
  <c r="D513" i="9" s="1"/>
  <c r="A515" i="5"/>
  <c r="B514" i="5"/>
  <c r="E514" i="5" s="1"/>
  <c r="F504" i="14" l="1"/>
  <c r="E505" i="14"/>
  <c r="F505" i="14"/>
  <c r="B506" i="14"/>
  <c r="C505" i="14"/>
  <c r="A515" i="7"/>
  <c r="B514" i="7"/>
  <c r="D514" i="7" s="1"/>
  <c r="B514" i="8"/>
  <c r="D514" i="8" s="1"/>
  <c r="E514" i="8"/>
  <c r="A515" i="8"/>
  <c r="D514" i="9"/>
  <c r="E514" i="9"/>
  <c r="A515" i="9"/>
  <c r="B514" i="9"/>
  <c r="B515" i="5"/>
  <c r="E515" i="5" s="1"/>
  <c r="A516" i="5"/>
  <c r="F515" i="5"/>
  <c r="F514" i="5"/>
  <c r="B507" i="14" l="1"/>
  <c r="C506" i="14"/>
  <c r="E506" i="14" s="1"/>
  <c r="E514" i="7"/>
  <c r="A516" i="7"/>
  <c r="B515" i="7"/>
  <c r="E515" i="7" s="1"/>
  <c r="B515" i="8"/>
  <c r="E515" i="8"/>
  <c r="D515" i="8"/>
  <c r="A516" i="8"/>
  <c r="A516" i="9"/>
  <c r="B515" i="9"/>
  <c r="D515" i="9" s="1"/>
  <c r="B516" i="5"/>
  <c r="A517" i="5"/>
  <c r="E516" i="5"/>
  <c r="F516" i="5"/>
  <c r="B508" i="14" l="1"/>
  <c r="C507" i="14"/>
  <c r="E507" i="14" s="1"/>
  <c r="F506" i="14"/>
  <c r="D515" i="7"/>
  <c r="B516" i="7"/>
  <c r="D516" i="7" s="1"/>
  <c r="A517" i="7"/>
  <c r="E516" i="7"/>
  <c r="B516" i="8"/>
  <c r="A517" i="8"/>
  <c r="E516" i="8"/>
  <c r="D516" i="8"/>
  <c r="E515" i="9"/>
  <c r="A517" i="9"/>
  <c r="B516" i="9"/>
  <c r="D516" i="9" s="1"/>
  <c r="B517" i="5"/>
  <c r="E517" i="5" s="1"/>
  <c r="A518" i="5"/>
  <c r="F517" i="5"/>
  <c r="B509" i="14" l="1"/>
  <c r="C508" i="14"/>
  <c r="E508" i="14" s="1"/>
  <c r="F507" i="14"/>
  <c r="B517" i="7"/>
  <c r="D517" i="7"/>
  <c r="A518" i="7"/>
  <c r="E517" i="7"/>
  <c r="B517" i="8"/>
  <c r="A518" i="8"/>
  <c r="E517" i="8"/>
  <c r="D517" i="8"/>
  <c r="E516" i="9"/>
  <c r="A518" i="9"/>
  <c r="B517" i="9"/>
  <c r="D517" i="9" s="1"/>
  <c r="B518" i="5"/>
  <c r="E518" i="5" s="1"/>
  <c r="A519" i="5"/>
  <c r="B510" i="14" l="1"/>
  <c r="C509" i="14"/>
  <c r="E509" i="14" s="1"/>
  <c r="F508" i="14"/>
  <c r="B518" i="7"/>
  <c r="E518" i="7"/>
  <c r="A519" i="7"/>
  <c r="D518" i="7"/>
  <c r="B518" i="8"/>
  <c r="D518" i="8"/>
  <c r="A519" i="8"/>
  <c r="E518" i="8"/>
  <c r="E518" i="9"/>
  <c r="E517" i="9"/>
  <c r="A519" i="9"/>
  <c r="B518" i="9"/>
  <c r="D518" i="9" s="1"/>
  <c r="F518" i="5"/>
  <c r="B519" i="5"/>
  <c r="E519" i="5" s="1"/>
  <c r="F519" i="5"/>
  <c r="A520" i="5"/>
  <c r="B511" i="14" l="1"/>
  <c r="C510" i="14"/>
  <c r="E510" i="14" s="1"/>
  <c r="F509" i="14"/>
  <c r="B519" i="7"/>
  <c r="A520" i="7"/>
  <c r="E519" i="7"/>
  <c r="D519" i="7"/>
  <c r="B519" i="8"/>
  <c r="E519" i="8"/>
  <c r="D519" i="8"/>
  <c r="A520" i="8"/>
  <c r="A520" i="9"/>
  <c r="B519" i="9"/>
  <c r="D519" i="9" s="1"/>
  <c r="A521" i="5"/>
  <c r="B520" i="5"/>
  <c r="E520" i="5" s="1"/>
  <c r="F520" i="5"/>
  <c r="B512" i="14" l="1"/>
  <c r="C511" i="14"/>
  <c r="E511" i="14" s="1"/>
  <c r="F510" i="14"/>
  <c r="B520" i="7"/>
  <c r="A521" i="7"/>
  <c r="E520" i="7"/>
  <c r="D520" i="7"/>
  <c r="B520" i="8"/>
  <c r="A521" i="8"/>
  <c r="E520" i="8"/>
  <c r="D520" i="8"/>
  <c r="E520" i="9"/>
  <c r="E519" i="9"/>
  <c r="A521" i="9"/>
  <c r="B520" i="9"/>
  <c r="D520" i="9" s="1"/>
  <c r="B521" i="5"/>
  <c r="E521" i="5" s="1"/>
  <c r="A522" i="5"/>
  <c r="B513" i="14" l="1"/>
  <c r="C512" i="14"/>
  <c r="E512" i="14" s="1"/>
  <c r="F511" i="14"/>
  <c r="B521" i="7"/>
  <c r="D521" i="7"/>
  <c r="E521" i="7"/>
  <c r="A522" i="7"/>
  <c r="B521" i="8"/>
  <c r="A522" i="8"/>
  <c r="E521" i="8"/>
  <c r="D521" i="8"/>
  <c r="A522" i="9"/>
  <c r="B521" i="9"/>
  <c r="D521" i="9" s="1"/>
  <c r="B522" i="5"/>
  <c r="E522" i="5" s="1"/>
  <c r="A523" i="5"/>
  <c r="F522" i="5"/>
  <c r="F521" i="5"/>
  <c r="F512" i="14" l="1"/>
  <c r="B514" i="14"/>
  <c r="C513" i="14"/>
  <c r="E513" i="14" s="1"/>
  <c r="B522" i="7"/>
  <c r="E522" i="7"/>
  <c r="A523" i="7"/>
  <c r="D522" i="7"/>
  <c r="B522" i="8"/>
  <c r="D522" i="8"/>
  <c r="A523" i="8"/>
  <c r="E522" i="8"/>
  <c r="E522" i="9"/>
  <c r="E521" i="9"/>
  <c r="A523" i="9"/>
  <c r="B522" i="9"/>
  <c r="D522" i="9" s="1"/>
  <c r="A524" i="5"/>
  <c r="B523" i="5"/>
  <c r="E523" i="5" s="1"/>
  <c r="F513" i="14" l="1"/>
  <c r="F514" i="14"/>
  <c r="B515" i="14"/>
  <c r="C514" i="14"/>
  <c r="E514" i="14" s="1"/>
  <c r="B523" i="7"/>
  <c r="D523" i="7" s="1"/>
  <c r="A524" i="7"/>
  <c r="E523" i="7"/>
  <c r="B523" i="8"/>
  <c r="E523" i="8" s="1"/>
  <c r="A524" i="8"/>
  <c r="A524" i="9"/>
  <c r="B523" i="9"/>
  <c r="D523" i="9" s="1"/>
  <c r="F523" i="5"/>
  <c r="B524" i="5"/>
  <c r="E524" i="5"/>
  <c r="F524" i="5"/>
  <c r="A525" i="5"/>
  <c r="B516" i="14" l="1"/>
  <c r="C515" i="14"/>
  <c r="E515" i="14" s="1"/>
  <c r="B524" i="7"/>
  <c r="A525" i="7"/>
  <c r="E524" i="7"/>
  <c r="D524" i="7"/>
  <c r="B524" i="8"/>
  <c r="A525" i="8"/>
  <c r="E524" i="8"/>
  <c r="D524" i="8"/>
  <c r="D523" i="8"/>
  <c r="E524" i="9"/>
  <c r="E523" i="9"/>
  <c r="A525" i="9"/>
  <c r="B524" i="9"/>
  <c r="D524" i="9" s="1"/>
  <c r="B525" i="5"/>
  <c r="A526" i="5"/>
  <c r="E525" i="5"/>
  <c r="F525" i="5"/>
  <c r="B517" i="14" l="1"/>
  <c r="C516" i="14"/>
  <c r="E516" i="14" s="1"/>
  <c r="F515" i="14"/>
  <c r="B525" i="7"/>
  <c r="D525" i="7"/>
  <c r="A526" i="7"/>
  <c r="E525" i="7"/>
  <c r="B525" i="8"/>
  <c r="A526" i="8"/>
  <c r="E525" i="8"/>
  <c r="D525" i="8"/>
  <c r="A526" i="9"/>
  <c r="B525" i="9"/>
  <c r="D525" i="9" s="1"/>
  <c r="B526" i="5"/>
  <c r="A527" i="5"/>
  <c r="E526" i="5"/>
  <c r="F526" i="5"/>
  <c r="B518" i="14" l="1"/>
  <c r="C517" i="14"/>
  <c r="E517" i="14" s="1"/>
  <c r="F516" i="14"/>
  <c r="B526" i="7"/>
  <c r="E526" i="7"/>
  <c r="A527" i="7"/>
  <c r="D526" i="7"/>
  <c r="B526" i="8"/>
  <c r="D526" i="8"/>
  <c r="A527" i="8"/>
  <c r="E526" i="8"/>
  <c r="D526" i="9"/>
  <c r="E525" i="9"/>
  <c r="A527" i="9"/>
  <c r="B526" i="9"/>
  <c r="E526" i="9" s="1"/>
  <c r="B527" i="5"/>
  <c r="A528" i="5"/>
  <c r="E527" i="5"/>
  <c r="F527" i="5"/>
  <c r="B519" i="14" l="1"/>
  <c r="C518" i="14"/>
  <c r="E518" i="14" s="1"/>
  <c r="F517" i="14"/>
  <c r="B527" i="7"/>
  <c r="A528" i="7"/>
  <c r="E527" i="7"/>
  <c r="D527" i="7"/>
  <c r="B527" i="8"/>
  <c r="E527" i="8"/>
  <c r="D527" i="8"/>
  <c r="A528" i="8"/>
  <c r="A528" i="9"/>
  <c r="B527" i="9"/>
  <c r="D527" i="9" s="1"/>
  <c r="B528" i="5"/>
  <c r="E528" i="5"/>
  <c r="F528" i="5"/>
  <c r="A529" i="5"/>
  <c r="B520" i="14" l="1"/>
  <c r="C519" i="14"/>
  <c r="E519" i="14" s="1"/>
  <c r="F518" i="14"/>
  <c r="B528" i="7"/>
  <c r="E528" i="7"/>
  <c r="D528" i="7"/>
  <c r="A529" i="7"/>
  <c r="B528" i="8"/>
  <c r="A529" i="8"/>
  <c r="E528" i="8"/>
  <c r="D528" i="8"/>
  <c r="E528" i="9"/>
  <c r="E527" i="9"/>
  <c r="A529" i="9"/>
  <c r="B528" i="9"/>
  <c r="D528" i="9" s="1"/>
  <c r="B529" i="5"/>
  <c r="E529" i="5" s="1"/>
  <c r="A530" i="5"/>
  <c r="B521" i="14" l="1"/>
  <c r="C520" i="14"/>
  <c r="E520" i="14" s="1"/>
  <c r="F519" i="14"/>
  <c r="B529" i="7"/>
  <c r="D529" i="7" s="1"/>
  <c r="A530" i="7"/>
  <c r="E529" i="7"/>
  <c r="B529" i="8"/>
  <c r="A530" i="8"/>
  <c r="E529" i="8"/>
  <c r="D529" i="8"/>
  <c r="A530" i="9"/>
  <c r="B529" i="9"/>
  <c r="D529" i="9" s="1"/>
  <c r="F529" i="5"/>
  <c r="A531" i="5"/>
  <c r="B530" i="5"/>
  <c r="F530" i="5" s="1"/>
  <c r="E530" i="5"/>
  <c r="F520" i="14" l="1"/>
  <c r="B522" i="14"/>
  <c r="C521" i="14"/>
  <c r="E521" i="14" s="1"/>
  <c r="B530" i="7"/>
  <c r="E530" i="7"/>
  <c r="D530" i="7"/>
  <c r="A531" i="7"/>
  <c r="B530" i="8"/>
  <c r="E530" i="8" s="1"/>
  <c r="D530" i="8"/>
  <c r="A531" i="8"/>
  <c r="E529" i="9"/>
  <c r="A531" i="9"/>
  <c r="B530" i="9"/>
  <c r="D530" i="9" s="1"/>
  <c r="B531" i="5"/>
  <c r="E531" i="5" s="1"/>
  <c r="A532" i="5"/>
  <c r="F531" i="5"/>
  <c r="F521" i="14" l="1"/>
  <c r="E522" i="14"/>
  <c r="F522" i="14"/>
  <c r="B523" i="14"/>
  <c r="C522" i="14"/>
  <c r="B531" i="7"/>
  <c r="A532" i="7"/>
  <c r="E531" i="7"/>
  <c r="D531" i="7"/>
  <c r="B531" i="8"/>
  <c r="E531" i="8" s="1"/>
  <c r="A532" i="8"/>
  <c r="E531" i="9"/>
  <c r="E530" i="9"/>
  <c r="A532" i="9"/>
  <c r="B531" i="9"/>
  <c r="D531" i="9" s="1"/>
  <c r="B532" i="5"/>
  <c r="F532" i="5" s="1"/>
  <c r="E532" i="5"/>
  <c r="A533" i="5"/>
  <c r="E523" i="14" l="1"/>
  <c r="F523" i="14"/>
  <c r="B524" i="14"/>
  <c r="C523" i="14"/>
  <c r="B532" i="7"/>
  <c r="D532" i="7" s="1"/>
  <c r="A533" i="7"/>
  <c r="B532" i="8"/>
  <c r="A533" i="8"/>
  <c r="E532" i="8"/>
  <c r="D532" i="8"/>
  <c r="D531" i="8"/>
  <c r="A533" i="9"/>
  <c r="B532" i="9"/>
  <c r="D532" i="9" s="1"/>
  <c r="A534" i="5"/>
  <c r="B533" i="5"/>
  <c r="F533" i="5" s="1"/>
  <c r="B525" i="14" l="1"/>
  <c r="C524" i="14"/>
  <c r="E524" i="14" s="1"/>
  <c r="E532" i="7"/>
  <c r="B533" i="7"/>
  <c r="E533" i="7" s="1"/>
  <c r="D533" i="7"/>
  <c r="A534" i="7"/>
  <c r="B533" i="8"/>
  <c r="A534" i="8"/>
  <c r="D533" i="8"/>
  <c r="E533" i="8"/>
  <c r="E532" i="9"/>
  <c r="D533" i="9"/>
  <c r="E533" i="9"/>
  <c r="A534" i="9"/>
  <c r="B533" i="9"/>
  <c r="B534" i="5"/>
  <c r="E534" i="5" s="1"/>
  <c r="A535" i="5"/>
  <c r="F534" i="5"/>
  <c r="E533" i="5"/>
  <c r="B526" i="14" l="1"/>
  <c r="C525" i="14"/>
  <c r="E525" i="14" s="1"/>
  <c r="F524" i="14"/>
  <c r="B534" i="7"/>
  <c r="E534" i="7"/>
  <c r="A535" i="7"/>
  <c r="D534" i="7"/>
  <c r="B534" i="8"/>
  <c r="D534" i="8" s="1"/>
  <c r="A535" i="8"/>
  <c r="E534" i="8"/>
  <c r="A535" i="9"/>
  <c r="B534" i="9"/>
  <c r="D534" i="9" s="1"/>
  <c r="A536" i="5"/>
  <c r="B535" i="5"/>
  <c r="E535" i="5" s="1"/>
  <c r="F535" i="5"/>
  <c r="B527" i="14" l="1"/>
  <c r="C526" i="14"/>
  <c r="E526" i="14" s="1"/>
  <c r="F525" i="14"/>
  <c r="B535" i="7"/>
  <c r="A536" i="7"/>
  <c r="E535" i="7"/>
  <c r="D535" i="7"/>
  <c r="B535" i="8"/>
  <c r="E535" i="8"/>
  <c r="D535" i="8"/>
  <c r="A536" i="8"/>
  <c r="E535" i="9"/>
  <c r="E534" i="9"/>
  <c r="A536" i="9"/>
  <c r="B535" i="9"/>
  <c r="D535" i="9" s="1"/>
  <c r="B536" i="5"/>
  <c r="E536" i="5" s="1"/>
  <c r="A537" i="5"/>
  <c r="F536" i="5"/>
  <c r="B528" i="14" l="1"/>
  <c r="C527" i="14"/>
  <c r="E527" i="14" s="1"/>
  <c r="F526" i="14"/>
  <c r="B536" i="7"/>
  <c r="A537" i="7"/>
  <c r="E536" i="7"/>
  <c r="D536" i="7"/>
  <c r="B536" i="8"/>
  <c r="A537" i="8"/>
  <c r="E536" i="8"/>
  <c r="D536" i="8"/>
  <c r="A537" i="9"/>
  <c r="B536" i="9"/>
  <c r="D536" i="9" s="1"/>
  <c r="B537" i="5"/>
  <c r="E537" i="5" s="1"/>
  <c r="A538" i="5"/>
  <c r="F537" i="5"/>
  <c r="E528" i="14" l="1"/>
  <c r="B529" i="14"/>
  <c r="C528" i="14"/>
  <c r="F528" i="14" s="1"/>
  <c r="F527" i="14"/>
  <c r="B537" i="7"/>
  <c r="D537" i="7"/>
  <c r="E537" i="7"/>
  <c r="A538" i="7"/>
  <c r="B537" i="8"/>
  <c r="A538" i="8"/>
  <c r="E537" i="8"/>
  <c r="D537" i="8"/>
  <c r="E536" i="9"/>
  <c r="A538" i="9"/>
  <c r="B537" i="9"/>
  <c r="D537" i="9" s="1"/>
  <c r="A539" i="5"/>
  <c r="B538" i="5"/>
  <c r="E538" i="5" s="1"/>
  <c r="F538" i="5"/>
  <c r="B530" i="14" l="1"/>
  <c r="C529" i="14"/>
  <c r="E529" i="14" s="1"/>
  <c r="B538" i="7"/>
  <c r="E538" i="7" s="1"/>
  <c r="A539" i="7"/>
  <c r="D538" i="7"/>
  <c r="B538" i="8"/>
  <c r="D538" i="8"/>
  <c r="A539" i="8"/>
  <c r="E538" i="8"/>
  <c r="E537" i="9"/>
  <c r="A539" i="9"/>
  <c r="B538" i="9"/>
  <c r="D538" i="9" s="1"/>
  <c r="A540" i="5"/>
  <c r="B539" i="5"/>
  <c r="E539" i="5"/>
  <c r="F539" i="5"/>
  <c r="B531" i="14" l="1"/>
  <c r="C530" i="14"/>
  <c r="E530" i="14" s="1"/>
  <c r="F529" i="14"/>
  <c r="B539" i="7"/>
  <c r="A540" i="7"/>
  <c r="D539" i="7"/>
  <c r="E539" i="7"/>
  <c r="B539" i="8"/>
  <c r="E539" i="8"/>
  <c r="D539" i="8"/>
  <c r="A540" i="8"/>
  <c r="E538" i="9"/>
  <c r="A540" i="9"/>
  <c r="B539" i="9"/>
  <c r="D539" i="9" s="1"/>
  <c r="B540" i="5"/>
  <c r="E540" i="5" s="1"/>
  <c r="A541" i="5"/>
  <c r="F540" i="5"/>
  <c r="B532" i="14" l="1"/>
  <c r="C531" i="14"/>
  <c r="E531" i="14" s="1"/>
  <c r="F530" i="14"/>
  <c r="B540" i="7"/>
  <c r="A541" i="7"/>
  <c r="E540" i="7"/>
  <c r="D540" i="7"/>
  <c r="B540" i="8"/>
  <c r="E540" i="8" s="1"/>
  <c r="A541" i="8"/>
  <c r="D540" i="9"/>
  <c r="E540" i="9"/>
  <c r="E539" i="9"/>
  <c r="A541" i="9"/>
  <c r="B540" i="9"/>
  <c r="B541" i="5"/>
  <c r="E541" i="5" s="1"/>
  <c r="F541" i="5"/>
  <c r="A542" i="5"/>
  <c r="B533" i="14" l="1"/>
  <c r="C532" i="14"/>
  <c r="E532" i="14" s="1"/>
  <c r="F531" i="14"/>
  <c r="B541" i="7"/>
  <c r="D541" i="7"/>
  <c r="A542" i="7"/>
  <c r="E541" i="7"/>
  <c r="D540" i="8"/>
  <c r="B541" i="8"/>
  <c r="E541" i="8" s="1"/>
  <c r="A542" i="8"/>
  <c r="D541" i="8"/>
  <c r="A542" i="9"/>
  <c r="B541" i="9"/>
  <c r="D541" i="9" s="1"/>
  <c r="E542" i="5"/>
  <c r="A543" i="5"/>
  <c r="B542" i="5"/>
  <c r="F542" i="5" s="1"/>
  <c r="B534" i="14" l="1"/>
  <c r="C533" i="14"/>
  <c r="E533" i="14" s="1"/>
  <c r="F532" i="14"/>
  <c r="B542" i="7"/>
  <c r="E542" i="7"/>
  <c r="A543" i="7"/>
  <c r="D542" i="7"/>
  <c r="B542" i="8"/>
  <c r="D542" i="8"/>
  <c r="A543" i="8"/>
  <c r="E542" i="8"/>
  <c r="E541" i="9"/>
  <c r="A543" i="9"/>
  <c r="B542" i="9"/>
  <c r="E542" i="9" s="1"/>
  <c r="B543" i="5"/>
  <c r="E543" i="5" s="1"/>
  <c r="F543" i="5"/>
  <c r="A544" i="5"/>
  <c r="F533" i="14" l="1"/>
  <c r="B535" i="14"/>
  <c r="C534" i="14"/>
  <c r="E534" i="14" s="1"/>
  <c r="B543" i="7"/>
  <c r="A544" i="7"/>
  <c r="E543" i="7"/>
  <c r="D543" i="7"/>
  <c r="B543" i="8"/>
  <c r="E543" i="8"/>
  <c r="D543" i="8"/>
  <c r="A544" i="8"/>
  <c r="D542" i="9"/>
  <c r="D543" i="9"/>
  <c r="E543" i="9"/>
  <c r="A544" i="9"/>
  <c r="B543" i="9"/>
  <c r="B544" i="5"/>
  <c r="E544" i="5" s="1"/>
  <c r="A545" i="5"/>
  <c r="F544" i="5"/>
  <c r="B536" i="14" l="1"/>
  <c r="C535" i="14"/>
  <c r="E535" i="14" s="1"/>
  <c r="F534" i="14"/>
  <c r="B544" i="7"/>
  <c r="E544" i="7" s="1"/>
  <c r="A545" i="7"/>
  <c r="B544" i="8"/>
  <c r="A545" i="8"/>
  <c r="E544" i="8"/>
  <c r="D544" i="8"/>
  <c r="A545" i="9"/>
  <c r="B544" i="9"/>
  <c r="D544" i="9" s="1"/>
  <c r="B545" i="5"/>
  <c r="A546" i="5"/>
  <c r="E545" i="5"/>
  <c r="F545" i="5"/>
  <c r="E536" i="14" l="1"/>
  <c r="B537" i="14"/>
  <c r="C536" i="14"/>
  <c r="F536" i="14" s="1"/>
  <c r="F535" i="14"/>
  <c r="B545" i="7"/>
  <c r="D545" i="7" s="1"/>
  <c r="A546" i="7"/>
  <c r="E545" i="7"/>
  <c r="D544" i="7"/>
  <c r="B545" i="8"/>
  <c r="A546" i="8"/>
  <c r="E545" i="8"/>
  <c r="D545" i="8"/>
  <c r="E544" i="9"/>
  <c r="A546" i="9"/>
  <c r="B545" i="9"/>
  <c r="D545" i="9" s="1"/>
  <c r="B546" i="5"/>
  <c r="E546" i="5" s="1"/>
  <c r="A547" i="5"/>
  <c r="F546" i="5"/>
  <c r="B538" i="14" l="1"/>
  <c r="C537" i="14"/>
  <c r="E537" i="14" s="1"/>
  <c r="B546" i="7"/>
  <c r="E546" i="7" s="1"/>
  <c r="D546" i="7"/>
  <c r="A547" i="7"/>
  <c r="B546" i="8"/>
  <c r="D546" i="8" s="1"/>
  <c r="A547" i="8"/>
  <c r="E545" i="9"/>
  <c r="A547" i="9"/>
  <c r="B546" i="9"/>
  <c r="D546" i="9" s="1"/>
  <c r="B547" i="5"/>
  <c r="F547" i="5" s="1"/>
  <c r="A548" i="5"/>
  <c r="E547" i="5"/>
  <c r="B539" i="14" l="1"/>
  <c r="C538" i="14"/>
  <c r="E538" i="14" s="1"/>
  <c r="F537" i="14"/>
  <c r="B547" i="7"/>
  <c r="A548" i="7"/>
  <c r="E547" i="7"/>
  <c r="D547" i="7"/>
  <c r="B547" i="8"/>
  <c r="E547" i="8"/>
  <c r="D547" i="8"/>
  <c r="A548" i="8"/>
  <c r="E546" i="8"/>
  <c r="D547" i="9"/>
  <c r="E546" i="9"/>
  <c r="A548" i="9"/>
  <c r="B547" i="9"/>
  <c r="E547" i="9" s="1"/>
  <c r="B548" i="5"/>
  <c r="E548" i="5" s="1"/>
  <c r="A549" i="5"/>
  <c r="F548" i="5"/>
  <c r="B540" i="14" l="1"/>
  <c r="C539" i="14"/>
  <c r="E539" i="14" s="1"/>
  <c r="F538" i="14"/>
  <c r="B548" i="7"/>
  <c r="D548" i="7" s="1"/>
  <c r="A549" i="7"/>
  <c r="E548" i="7"/>
  <c r="B548" i="8"/>
  <c r="A549" i="8"/>
  <c r="E548" i="8"/>
  <c r="D548" i="8"/>
  <c r="E548" i="9"/>
  <c r="A549" i="9"/>
  <c r="B548" i="9"/>
  <c r="D548" i="9" s="1"/>
  <c r="A550" i="5"/>
  <c r="B549" i="5"/>
  <c r="F549" i="5" s="1"/>
  <c r="E549" i="5"/>
  <c r="B541" i="14" l="1"/>
  <c r="C540" i="14"/>
  <c r="E540" i="14" s="1"/>
  <c r="F539" i="14"/>
  <c r="B549" i="7"/>
  <c r="D549" i="7"/>
  <c r="A550" i="7"/>
  <c r="E549" i="7"/>
  <c r="B549" i="8"/>
  <c r="E549" i="8" s="1"/>
  <c r="A550" i="8"/>
  <c r="A550" i="9"/>
  <c r="B549" i="9"/>
  <c r="D549" i="9" s="1"/>
  <c r="B550" i="5"/>
  <c r="E550" i="5" s="1"/>
  <c r="A551" i="5"/>
  <c r="F550" i="5"/>
  <c r="B542" i="14" l="1"/>
  <c r="C541" i="14"/>
  <c r="E541" i="14" s="1"/>
  <c r="F540" i="14"/>
  <c r="B550" i="7"/>
  <c r="E550" i="7"/>
  <c r="A551" i="7"/>
  <c r="D550" i="7"/>
  <c r="D549" i="8"/>
  <c r="B550" i="8"/>
  <c r="D550" i="8"/>
  <c r="A551" i="8"/>
  <c r="E550" i="8"/>
  <c r="D550" i="9"/>
  <c r="E550" i="9"/>
  <c r="E549" i="9"/>
  <c r="A551" i="9"/>
  <c r="B550" i="9"/>
  <c r="A552" i="5"/>
  <c r="B551" i="5"/>
  <c r="E551" i="5" s="1"/>
  <c r="F551" i="5"/>
  <c r="B543" i="14" l="1"/>
  <c r="C542" i="14"/>
  <c r="E542" i="14" s="1"/>
  <c r="F541" i="14"/>
  <c r="B551" i="7"/>
  <c r="A552" i="7"/>
  <c r="E551" i="7"/>
  <c r="D551" i="7"/>
  <c r="B551" i="8"/>
  <c r="E551" i="8"/>
  <c r="D551" i="8"/>
  <c r="A552" i="8"/>
  <c r="A552" i="9"/>
  <c r="B551" i="9"/>
  <c r="D551" i="9" s="1"/>
  <c r="B552" i="5"/>
  <c r="E552" i="5" s="1"/>
  <c r="A553" i="5"/>
  <c r="B544" i="14" l="1"/>
  <c r="C543" i="14"/>
  <c r="E543" i="14" s="1"/>
  <c r="F542" i="14"/>
  <c r="B552" i="7"/>
  <c r="A553" i="7"/>
  <c r="E552" i="7"/>
  <c r="D552" i="7"/>
  <c r="B552" i="8"/>
  <c r="A553" i="8"/>
  <c r="E552" i="8"/>
  <c r="D552" i="8"/>
  <c r="E552" i="9"/>
  <c r="E551" i="9"/>
  <c r="A553" i="9"/>
  <c r="B552" i="9"/>
  <c r="D552" i="9" s="1"/>
  <c r="F552" i="5"/>
  <c r="B553" i="5"/>
  <c r="E553" i="5"/>
  <c r="F553" i="5"/>
  <c r="A554" i="5"/>
  <c r="F544" i="14" l="1"/>
  <c r="B545" i="14"/>
  <c r="C544" i="14"/>
  <c r="E544" i="14" s="1"/>
  <c r="F543" i="14"/>
  <c r="B553" i="7"/>
  <c r="D553" i="7"/>
  <c r="E553" i="7"/>
  <c r="A554" i="7"/>
  <c r="B553" i="8"/>
  <c r="A554" i="8"/>
  <c r="E553" i="8"/>
  <c r="D553" i="8"/>
  <c r="A554" i="9"/>
  <c r="B553" i="9"/>
  <c r="D553" i="9" s="1"/>
  <c r="B554" i="5"/>
  <c r="E554" i="5" s="1"/>
  <c r="F554" i="5"/>
  <c r="A555" i="5"/>
  <c r="B546" i="14" l="1"/>
  <c r="C545" i="14"/>
  <c r="E545" i="14" s="1"/>
  <c r="B554" i="7"/>
  <c r="E554" i="7"/>
  <c r="A555" i="7"/>
  <c r="D554" i="7"/>
  <c r="B554" i="8"/>
  <c r="D554" i="8"/>
  <c r="A555" i="8"/>
  <c r="E554" i="8"/>
  <c r="E554" i="9"/>
  <c r="E553" i="9"/>
  <c r="A555" i="9"/>
  <c r="B554" i="9"/>
  <c r="D554" i="9" s="1"/>
  <c r="A556" i="5"/>
  <c r="B555" i="5"/>
  <c r="E555" i="5" s="1"/>
  <c r="F545" i="14" l="1"/>
  <c r="B547" i="14"/>
  <c r="C546" i="14"/>
  <c r="E546" i="14" s="1"/>
  <c r="B555" i="7"/>
  <c r="A556" i="7"/>
  <c r="D555" i="7"/>
  <c r="E555" i="7"/>
  <c r="B555" i="8"/>
  <c r="E555" i="8"/>
  <c r="D555" i="8"/>
  <c r="A556" i="8"/>
  <c r="A556" i="9"/>
  <c r="B555" i="9"/>
  <c r="D555" i="9" s="1"/>
  <c r="B556" i="5"/>
  <c r="E556" i="5" s="1"/>
  <c r="A557" i="5"/>
  <c r="F556" i="5"/>
  <c r="F555" i="5"/>
  <c r="B548" i="14" l="1"/>
  <c r="C547" i="14"/>
  <c r="E547" i="14" s="1"/>
  <c r="F547" i="14"/>
  <c r="F546" i="14"/>
  <c r="B556" i="7"/>
  <c r="E556" i="7" s="1"/>
  <c r="A557" i="7"/>
  <c r="D556" i="7"/>
  <c r="B556" i="8"/>
  <c r="A557" i="8"/>
  <c r="E556" i="8"/>
  <c r="D556" i="8"/>
  <c r="E555" i="9"/>
  <c r="A557" i="9"/>
  <c r="B556" i="9"/>
  <c r="D556" i="9" s="1"/>
  <c r="A558" i="5"/>
  <c r="B557" i="5"/>
  <c r="E557" i="5"/>
  <c r="F557" i="5"/>
  <c r="B549" i="14" l="1"/>
  <c r="C548" i="14"/>
  <c r="E548" i="14" s="1"/>
  <c r="F548" i="14"/>
  <c r="B557" i="7"/>
  <c r="D557" i="7" s="1"/>
  <c r="A558" i="7"/>
  <c r="E557" i="7"/>
  <c r="B557" i="8"/>
  <c r="A558" i="8"/>
  <c r="E557" i="8"/>
  <c r="D557" i="8"/>
  <c r="E556" i="9"/>
  <c r="A558" i="9"/>
  <c r="B557" i="9"/>
  <c r="D557" i="9" s="1"/>
  <c r="A559" i="5"/>
  <c r="B558" i="5"/>
  <c r="E558" i="5" s="1"/>
  <c r="F558" i="5"/>
  <c r="B550" i="14" l="1"/>
  <c r="C549" i="14"/>
  <c r="E549" i="14" s="1"/>
  <c r="F549" i="14"/>
  <c r="B558" i="7"/>
  <c r="E558" i="7" s="1"/>
  <c r="A559" i="7"/>
  <c r="D558" i="7"/>
  <c r="B558" i="8"/>
  <c r="D558" i="8"/>
  <c r="A559" i="8"/>
  <c r="E558" i="8"/>
  <c r="E558" i="9"/>
  <c r="E557" i="9"/>
  <c r="A559" i="9"/>
  <c r="B558" i="9"/>
  <c r="D558" i="9" s="1"/>
  <c r="A560" i="5"/>
  <c r="B559" i="5"/>
  <c r="E559" i="5"/>
  <c r="F559" i="5"/>
  <c r="B551" i="14" l="1"/>
  <c r="C550" i="14"/>
  <c r="E550" i="14" s="1"/>
  <c r="F550" i="14"/>
  <c r="B559" i="7"/>
  <c r="E559" i="7" s="1"/>
  <c r="A560" i="7"/>
  <c r="B559" i="8"/>
  <c r="E559" i="8"/>
  <c r="D559" i="8"/>
  <c r="A560" i="8"/>
  <c r="A560" i="9"/>
  <c r="B559" i="9"/>
  <c r="D559" i="9" s="1"/>
  <c r="A561" i="5"/>
  <c r="B560" i="5"/>
  <c r="E560" i="5" s="1"/>
  <c r="B552" i="14" l="1"/>
  <c r="C551" i="14"/>
  <c r="E551" i="14" s="1"/>
  <c r="F551" i="14"/>
  <c r="D559" i="7"/>
  <c r="B560" i="7"/>
  <c r="E560" i="7"/>
  <c r="D560" i="7"/>
  <c r="A561" i="7"/>
  <c r="B560" i="8"/>
  <c r="A561" i="8"/>
  <c r="E560" i="8"/>
  <c r="D560" i="8"/>
  <c r="E560" i="9"/>
  <c r="E559" i="9"/>
  <c r="A561" i="9"/>
  <c r="B560" i="9"/>
  <c r="D560" i="9" s="1"/>
  <c r="F560" i="5"/>
  <c r="B561" i="5"/>
  <c r="E561" i="5" s="1"/>
  <c r="A562" i="5"/>
  <c r="F561" i="5"/>
  <c r="B553" i="14" l="1"/>
  <c r="C552" i="14"/>
  <c r="E552" i="14" s="1"/>
  <c r="F552" i="14"/>
  <c r="B561" i="7"/>
  <c r="D561" i="7" s="1"/>
  <c r="A562" i="7"/>
  <c r="E561" i="7"/>
  <c r="B561" i="8"/>
  <c r="A562" i="8"/>
  <c r="E561" i="8"/>
  <c r="D561" i="8"/>
  <c r="A562" i="9"/>
  <c r="B561" i="9"/>
  <c r="D561" i="9" s="1"/>
  <c r="B562" i="5"/>
  <c r="E562" i="5" s="1"/>
  <c r="F562" i="5"/>
  <c r="A563" i="5"/>
  <c r="B554" i="14" l="1"/>
  <c r="C553" i="14"/>
  <c r="E553" i="14" s="1"/>
  <c r="F553" i="14"/>
  <c r="B562" i="7"/>
  <c r="E562" i="7" s="1"/>
  <c r="A563" i="7"/>
  <c r="B562" i="8"/>
  <c r="D562" i="8" s="1"/>
  <c r="A563" i="8"/>
  <c r="D562" i="9"/>
  <c r="E561" i="9"/>
  <c r="A563" i="9"/>
  <c r="B562" i="9"/>
  <c r="E562" i="9" s="1"/>
  <c r="B563" i="5"/>
  <c r="F563" i="5" s="1"/>
  <c r="E563" i="5"/>
  <c r="A564" i="5"/>
  <c r="B555" i="14" l="1"/>
  <c r="C554" i="14"/>
  <c r="E554" i="14" s="1"/>
  <c r="F554" i="14"/>
  <c r="D562" i="7"/>
  <c r="B563" i="7"/>
  <c r="A564" i="7"/>
  <c r="E563" i="7"/>
  <c r="D563" i="7"/>
  <c r="E562" i="8"/>
  <c r="B563" i="8"/>
  <c r="E563" i="8"/>
  <c r="D563" i="8"/>
  <c r="A564" i="8"/>
  <c r="A564" i="9"/>
  <c r="B563" i="9"/>
  <c r="D563" i="9" s="1"/>
  <c r="A565" i="5"/>
  <c r="B564" i="5"/>
  <c r="E564" i="5" s="1"/>
  <c r="E555" i="14" l="1"/>
  <c r="B556" i="14"/>
  <c r="C555" i="14"/>
  <c r="F555" i="14"/>
  <c r="B564" i="7"/>
  <c r="D564" i="7" s="1"/>
  <c r="A565" i="7"/>
  <c r="E564" i="7"/>
  <c r="B564" i="8"/>
  <c r="A565" i="8"/>
  <c r="E564" i="8"/>
  <c r="D564" i="8"/>
  <c r="E564" i="9"/>
  <c r="E563" i="9"/>
  <c r="A565" i="9"/>
  <c r="B564" i="9"/>
  <c r="D564" i="9" s="1"/>
  <c r="B565" i="5"/>
  <c r="E565" i="5" s="1"/>
  <c r="A566" i="5"/>
  <c r="F565" i="5"/>
  <c r="F564" i="5"/>
  <c r="B557" i="14" l="1"/>
  <c r="C556" i="14"/>
  <c r="E556" i="14" s="1"/>
  <c r="F556" i="14"/>
  <c r="B565" i="7"/>
  <c r="D565" i="7" s="1"/>
  <c r="A566" i="7"/>
  <c r="E565" i="7"/>
  <c r="B565" i="8"/>
  <c r="D565" i="8" s="1"/>
  <c r="A566" i="8"/>
  <c r="A566" i="9"/>
  <c r="B565" i="9"/>
  <c r="D565" i="9" s="1"/>
  <c r="B566" i="5"/>
  <c r="E566" i="5" s="1"/>
  <c r="A567" i="5"/>
  <c r="F566" i="5"/>
  <c r="B558" i="14" l="1"/>
  <c r="C557" i="14"/>
  <c r="E557" i="14" s="1"/>
  <c r="F557" i="14"/>
  <c r="B566" i="7"/>
  <c r="E566" i="7" s="1"/>
  <c r="A567" i="7"/>
  <c r="E565" i="8"/>
  <c r="B566" i="8"/>
  <c r="E566" i="8" s="1"/>
  <c r="D566" i="8"/>
  <c r="A567" i="8"/>
  <c r="E566" i="9"/>
  <c r="E565" i="9"/>
  <c r="A567" i="9"/>
  <c r="B566" i="9"/>
  <c r="D566" i="9" s="1"/>
  <c r="A568" i="5"/>
  <c r="B567" i="5"/>
  <c r="E567" i="5" s="1"/>
  <c r="E558" i="14" l="1"/>
  <c r="B559" i="14"/>
  <c r="C558" i="14"/>
  <c r="F558" i="14"/>
  <c r="D566" i="7"/>
  <c r="B567" i="7"/>
  <c r="D567" i="7" s="1"/>
  <c r="A568" i="7"/>
  <c r="E567" i="7"/>
  <c r="B567" i="8"/>
  <c r="E567" i="8" s="1"/>
  <c r="D567" i="8"/>
  <c r="A568" i="8"/>
  <c r="A568" i="9"/>
  <c r="B567" i="9"/>
  <c r="D567" i="9" s="1"/>
  <c r="B568" i="5"/>
  <c r="E568" i="5" s="1"/>
  <c r="A569" i="5"/>
  <c r="F568" i="5"/>
  <c r="F567" i="5"/>
  <c r="B560" i="14" l="1"/>
  <c r="C559" i="14"/>
  <c r="E559" i="14"/>
  <c r="F559" i="14"/>
  <c r="B568" i="7"/>
  <c r="A569" i="7"/>
  <c r="E568" i="7"/>
  <c r="D568" i="7"/>
  <c r="B568" i="8"/>
  <c r="E568" i="8" s="1"/>
  <c r="A569" i="8"/>
  <c r="D568" i="8"/>
  <c r="E567" i="9"/>
  <c r="A569" i="9"/>
  <c r="B568" i="9"/>
  <c r="D568" i="9" s="1"/>
  <c r="B569" i="5"/>
  <c r="E569" i="5" s="1"/>
  <c r="A570" i="5"/>
  <c r="F569" i="5"/>
  <c r="C560" i="14" l="1"/>
  <c r="B561" i="14"/>
  <c r="E560" i="14"/>
  <c r="F560" i="14"/>
  <c r="B569" i="7"/>
  <c r="D569" i="7"/>
  <c r="E569" i="7"/>
  <c r="A570" i="7"/>
  <c r="B569" i="8"/>
  <c r="E569" i="8" s="1"/>
  <c r="A570" i="8"/>
  <c r="D569" i="8"/>
  <c r="E568" i="9"/>
  <c r="A570" i="9"/>
  <c r="B569" i="9"/>
  <c r="D569" i="9" s="1"/>
  <c r="A571" i="5"/>
  <c r="B570" i="5"/>
  <c r="E570" i="5" s="1"/>
  <c r="C561" i="14" l="1"/>
  <c r="E561" i="14"/>
  <c r="F561" i="14"/>
  <c r="B562" i="14"/>
  <c r="B570" i="7"/>
  <c r="E570" i="7"/>
  <c r="A571" i="7"/>
  <c r="D570" i="7"/>
  <c r="B570" i="8"/>
  <c r="D570" i="8"/>
  <c r="A571" i="8"/>
  <c r="E570" i="8"/>
  <c r="E570" i="9"/>
  <c r="E569" i="9"/>
  <c r="A571" i="9"/>
  <c r="B570" i="9"/>
  <c r="D570" i="9" s="1"/>
  <c r="B571" i="5"/>
  <c r="E571" i="5" s="1"/>
  <c r="A572" i="5"/>
  <c r="F571" i="5"/>
  <c r="F570" i="5"/>
  <c r="C562" i="14" l="1"/>
  <c r="E562" i="14"/>
  <c r="F562" i="14"/>
  <c r="B563" i="14"/>
  <c r="B571" i="7"/>
  <c r="A572" i="7"/>
  <c r="D571" i="7"/>
  <c r="E571" i="7"/>
  <c r="B571" i="8"/>
  <c r="E571" i="8"/>
  <c r="A572" i="8"/>
  <c r="D571" i="8"/>
  <c r="A572" i="9"/>
  <c r="B571" i="9"/>
  <c r="D571" i="9" s="1"/>
  <c r="A573" i="5"/>
  <c r="B572" i="5"/>
  <c r="F572" i="5" s="1"/>
  <c r="C563" i="14" l="1"/>
  <c r="F563" i="14" s="1"/>
  <c r="B564" i="14"/>
  <c r="B572" i="7"/>
  <c r="A573" i="7"/>
  <c r="E572" i="7"/>
  <c r="D572" i="7"/>
  <c r="B572" i="8"/>
  <c r="A573" i="8"/>
  <c r="E572" i="8"/>
  <c r="D572" i="8"/>
  <c r="E572" i="9"/>
  <c r="E571" i="9"/>
  <c r="A573" i="9"/>
  <c r="B572" i="9"/>
  <c r="D572" i="9" s="1"/>
  <c r="B573" i="5"/>
  <c r="F573" i="5" s="1"/>
  <c r="A574" i="5"/>
  <c r="E573" i="5"/>
  <c r="E572" i="5"/>
  <c r="E563" i="14" l="1"/>
  <c r="C564" i="14"/>
  <c r="B565" i="14"/>
  <c r="E564" i="14"/>
  <c r="F564" i="14"/>
  <c r="B573" i="7"/>
  <c r="D573" i="7" s="1"/>
  <c r="A574" i="7"/>
  <c r="E573" i="7"/>
  <c r="B573" i="8"/>
  <c r="E573" i="8" s="1"/>
  <c r="A574" i="8"/>
  <c r="A574" i="9"/>
  <c r="B573" i="9"/>
  <c r="D573" i="9" s="1"/>
  <c r="A575" i="5"/>
  <c r="B574" i="5"/>
  <c r="E574" i="5"/>
  <c r="F574" i="5"/>
  <c r="C565" i="14" l="1"/>
  <c r="E565" i="14" s="1"/>
  <c r="F565" i="14"/>
  <c r="B566" i="14"/>
  <c r="B574" i="7"/>
  <c r="E574" i="7" s="1"/>
  <c r="A575" i="7"/>
  <c r="B574" i="8"/>
  <c r="D574" i="8" s="1"/>
  <c r="A575" i="8"/>
  <c r="D573" i="8"/>
  <c r="E573" i="9"/>
  <c r="A575" i="9"/>
  <c r="B574" i="9"/>
  <c r="D574" i="9" s="1"/>
  <c r="B575" i="5"/>
  <c r="E575" i="5" s="1"/>
  <c r="F575" i="5"/>
  <c r="A576" i="5"/>
  <c r="C566" i="14" l="1"/>
  <c r="E566" i="14" s="1"/>
  <c r="B567" i="14"/>
  <c r="D574" i="7"/>
  <c r="B575" i="7"/>
  <c r="A576" i="7"/>
  <c r="E575" i="7"/>
  <c r="D575" i="7"/>
  <c r="E574" i="8"/>
  <c r="B575" i="8"/>
  <c r="E575" i="8" s="1"/>
  <c r="D575" i="8"/>
  <c r="A576" i="8"/>
  <c r="E575" i="9"/>
  <c r="E574" i="9"/>
  <c r="A576" i="9"/>
  <c r="B575" i="9"/>
  <c r="D575" i="9" s="1"/>
  <c r="B576" i="5"/>
  <c r="E576" i="5" s="1"/>
  <c r="A577" i="5"/>
  <c r="F576" i="5"/>
  <c r="C567" i="14" l="1"/>
  <c r="F567" i="14"/>
  <c r="B568" i="14"/>
  <c r="E567" i="14"/>
  <c r="F566" i="14"/>
  <c r="B576" i="7"/>
  <c r="E576" i="7" s="1"/>
  <c r="D576" i="7"/>
  <c r="A577" i="7"/>
  <c r="B576" i="8"/>
  <c r="A577" i="8"/>
  <c r="E576" i="8"/>
  <c r="D576" i="8"/>
  <c r="A577" i="9"/>
  <c r="B576" i="9"/>
  <c r="D576" i="9" s="1"/>
  <c r="B577" i="5"/>
  <c r="E577" i="5" s="1"/>
  <c r="A578" i="5"/>
  <c r="F577" i="5"/>
  <c r="C568" i="14" l="1"/>
  <c r="B569" i="14"/>
  <c r="E568" i="14"/>
  <c r="F568" i="14"/>
  <c r="B577" i="7"/>
  <c r="D577" i="7" s="1"/>
  <c r="A578" i="7"/>
  <c r="E577" i="7"/>
  <c r="B577" i="8"/>
  <c r="D577" i="8"/>
  <c r="A578" i="8"/>
  <c r="E577" i="8"/>
  <c r="E576" i="9"/>
  <c r="A578" i="9"/>
  <c r="B577" i="9"/>
  <c r="D577" i="9" s="1"/>
  <c r="B578" i="5"/>
  <c r="E578" i="5" s="1"/>
  <c r="F578" i="5"/>
  <c r="A579" i="5"/>
  <c r="C569" i="14" l="1"/>
  <c r="E569" i="14"/>
  <c r="F569" i="14"/>
  <c r="B570" i="14"/>
  <c r="B578" i="7"/>
  <c r="E578" i="7" s="1"/>
  <c r="D578" i="7"/>
  <c r="A579" i="7"/>
  <c r="B578" i="8"/>
  <c r="D578" i="8"/>
  <c r="A579" i="8"/>
  <c r="E578" i="8"/>
  <c r="E577" i="9"/>
  <c r="A579" i="9"/>
  <c r="B578" i="9"/>
  <c r="D578" i="9" s="1"/>
  <c r="B579" i="5"/>
  <c r="E579" i="5" s="1"/>
  <c r="A580" i="5"/>
  <c r="F579" i="5"/>
  <c r="C570" i="14" l="1"/>
  <c r="E570" i="14"/>
  <c r="F570" i="14"/>
  <c r="B571" i="14"/>
  <c r="B579" i="7"/>
  <c r="E579" i="7" s="1"/>
  <c r="A580" i="7"/>
  <c r="D579" i="7"/>
  <c r="B579" i="8"/>
  <c r="E579" i="8"/>
  <c r="A580" i="8"/>
  <c r="D579" i="8"/>
  <c r="E578" i="9"/>
  <c r="A580" i="9"/>
  <c r="B579" i="9"/>
  <c r="D579" i="9" s="1"/>
  <c r="A581" i="5"/>
  <c r="B580" i="5"/>
  <c r="E580" i="5" s="1"/>
  <c r="C571" i="14" l="1"/>
  <c r="F571" i="14"/>
  <c r="B572" i="14"/>
  <c r="E571" i="14"/>
  <c r="B580" i="7"/>
  <c r="D580" i="7" s="1"/>
  <c r="A581" i="7"/>
  <c r="B580" i="8"/>
  <c r="E580" i="8" s="1"/>
  <c r="A581" i="8"/>
  <c r="E579" i="9"/>
  <c r="A581" i="9"/>
  <c r="B580" i="9"/>
  <c r="D580" i="9" s="1"/>
  <c r="F580" i="5"/>
  <c r="A582" i="5"/>
  <c r="B581" i="5"/>
  <c r="E581" i="5" s="1"/>
  <c r="C572" i="14" l="1"/>
  <c r="B573" i="14"/>
  <c r="E572" i="14"/>
  <c r="F572" i="14"/>
  <c r="E580" i="7"/>
  <c r="B581" i="7"/>
  <c r="D581" i="7" s="1"/>
  <c r="A582" i="7"/>
  <c r="E581" i="7"/>
  <c r="D580" i="8"/>
  <c r="B581" i="8"/>
  <c r="A582" i="8"/>
  <c r="D581" i="8"/>
  <c r="E581" i="8"/>
  <c r="E580" i="9"/>
  <c r="A582" i="9"/>
  <c r="B581" i="9"/>
  <c r="D581" i="9" s="1"/>
  <c r="F581" i="5"/>
  <c r="B582" i="5"/>
  <c r="E582" i="5" s="1"/>
  <c r="A583" i="5"/>
  <c r="F582" i="5"/>
  <c r="B574" i="14" l="1"/>
  <c r="C573" i="14"/>
  <c r="E573" i="14"/>
  <c r="F573" i="14"/>
  <c r="B582" i="7"/>
  <c r="E582" i="7" s="1"/>
  <c r="A583" i="7"/>
  <c r="D582" i="7"/>
  <c r="B582" i="8"/>
  <c r="D582" i="8"/>
  <c r="E582" i="8"/>
  <c r="A583" i="8"/>
  <c r="E581" i="9"/>
  <c r="A583" i="9"/>
  <c r="B582" i="9"/>
  <c r="D582" i="9" s="1"/>
  <c r="B583" i="5"/>
  <c r="E583" i="5" s="1"/>
  <c r="F583" i="5"/>
  <c r="A584" i="5"/>
  <c r="B575" i="14" l="1"/>
  <c r="C574" i="14"/>
  <c r="E574" i="14"/>
  <c r="F574" i="14"/>
  <c r="B583" i="7"/>
  <c r="E583" i="7" s="1"/>
  <c r="A584" i="7"/>
  <c r="D583" i="7"/>
  <c r="B583" i="8"/>
  <c r="E583" i="8"/>
  <c r="A584" i="8"/>
  <c r="D583" i="8"/>
  <c r="E582" i="9"/>
  <c r="A584" i="9"/>
  <c r="B583" i="9"/>
  <c r="D583" i="9" s="1"/>
  <c r="B584" i="5"/>
  <c r="E584" i="5" s="1"/>
  <c r="F584" i="5"/>
  <c r="A585" i="5"/>
  <c r="B576" i="14" l="1"/>
  <c r="C575" i="14"/>
  <c r="E575" i="14"/>
  <c r="F575" i="14"/>
  <c r="B584" i="7"/>
  <c r="A585" i="7"/>
  <c r="E584" i="7"/>
  <c r="D584" i="7"/>
  <c r="B584" i="8"/>
  <c r="A585" i="8"/>
  <c r="D584" i="8"/>
  <c r="E584" i="8"/>
  <c r="E583" i="9"/>
  <c r="A585" i="9"/>
  <c r="B584" i="9"/>
  <c r="E584" i="9" s="1"/>
  <c r="A586" i="5"/>
  <c r="B585" i="5"/>
  <c r="E585" i="5" s="1"/>
  <c r="F585" i="5"/>
  <c r="B577" i="14" l="1"/>
  <c r="C576" i="14"/>
  <c r="E576" i="14"/>
  <c r="F576" i="14"/>
  <c r="B585" i="7"/>
  <c r="D585" i="7" s="1"/>
  <c r="A586" i="7"/>
  <c r="B585" i="8"/>
  <c r="E585" i="8" s="1"/>
  <c r="A586" i="8"/>
  <c r="D584" i="9"/>
  <c r="A586" i="9"/>
  <c r="B585" i="9"/>
  <c r="D585" i="9" s="1"/>
  <c r="A587" i="5"/>
  <c r="B586" i="5"/>
  <c r="E586" i="5" s="1"/>
  <c r="B578" i="14" l="1"/>
  <c r="C577" i="14"/>
  <c r="E577" i="14"/>
  <c r="F577" i="14"/>
  <c r="E585" i="7"/>
  <c r="B586" i="7"/>
  <c r="E586" i="7"/>
  <c r="A587" i="7"/>
  <c r="D586" i="7"/>
  <c r="D585" i="8"/>
  <c r="B586" i="8"/>
  <c r="D586" i="8" s="1"/>
  <c r="A587" i="8"/>
  <c r="E586" i="8"/>
  <c r="E585" i="9"/>
  <c r="A587" i="9"/>
  <c r="B586" i="9"/>
  <c r="D586" i="9" s="1"/>
  <c r="A588" i="5"/>
  <c r="B587" i="5"/>
  <c r="E587" i="5" s="1"/>
  <c r="F587" i="5"/>
  <c r="F586" i="5"/>
  <c r="B579" i="14" l="1"/>
  <c r="C578" i="14"/>
  <c r="E578" i="14"/>
  <c r="F578" i="14"/>
  <c r="B587" i="7"/>
  <c r="D587" i="7" s="1"/>
  <c r="A588" i="7"/>
  <c r="E587" i="7"/>
  <c r="B587" i="8"/>
  <c r="E587" i="8" s="1"/>
  <c r="A588" i="8"/>
  <c r="E586" i="9"/>
  <c r="E587" i="9"/>
  <c r="A588" i="9"/>
  <c r="B587" i="9"/>
  <c r="D587" i="9" s="1"/>
  <c r="A589" i="5"/>
  <c r="B588" i="5"/>
  <c r="E588" i="5" s="1"/>
  <c r="F588" i="5"/>
  <c r="B580" i="14" l="1"/>
  <c r="C579" i="14"/>
  <c r="E579" i="14"/>
  <c r="F579" i="14"/>
  <c r="B588" i="7"/>
  <c r="E588" i="7" s="1"/>
  <c r="A589" i="7"/>
  <c r="D588" i="7"/>
  <c r="B588" i="8"/>
  <c r="D588" i="8" s="1"/>
  <c r="A589" i="8"/>
  <c r="D587" i="8"/>
  <c r="A589" i="9"/>
  <c r="B588" i="9"/>
  <c r="D588" i="9" s="1"/>
  <c r="B589" i="5"/>
  <c r="A590" i="5"/>
  <c r="E589" i="5"/>
  <c r="F589" i="5"/>
  <c r="B581" i="14" l="1"/>
  <c r="C580" i="14"/>
  <c r="E580" i="14"/>
  <c r="F580" i="14"/>
  <c r="B589" i="7"/>
  <c r="D589" i="7"/>
  <c r="A590" i="7"/>
  <c r="E589" i="7"/>
  <c r="E588" i="8"/>
  <c r="B589" i="8"/>
  <c r="E589" i="8"/>
  <c r="D589" i="8"/>
  <c r="A590" i="8"/>
  <c r="E588" i="9"/>
  <c r="A590" i="9"/>
  <c r="B589" i="9"/>
  <c r="D589" i="9" s="1"/>
  <c r="A591" i="5"/>
  <c r="B590" i="5"/>
  <c r="E590" i="5" s="1"/>
  <c r="B582" i="14" l="1"/>
  <c r="C581" i="14"/>
  <c r="E581" i="14"/>
  <c r="F581" i="14"/>
  <c r="B590" i="7"/>
  <c r="E590" i="7"/>
  <c r="A591" i="7"/>
  <c r="D590" i="7"/>
  <c r="B590" i="8"/>
  <c r="D590" i="8" s="1"/>
  <c r="A591" i="8"/>
  <c r="E590" i="8"/>
  <c r="E589" i="9"/>
  <c r="A591" i="9"/>
  <c r="B590" i="9"/>
  <c r="D590" i="9" s="1"/>
  <c r="B591" i="5"/>
  <c r="F591" i="5" s="1"/>
  <c r="A592" i="5"/>
  <c r="F590" i="5"/>
  <c r="B583" i="14" l="1"/>
  <c r="C582" i="14"/>
  <c r="E582" i="14"/>
  <c r="F582" i="14"/>
  <c r="B591" i="7"/>
  <c r="A592" i="7"/>
  <c r="E591" i="7"/>
  <c r="D591" i="7"/>
  <c r="B591" i="8"/>
  <c r="E591" i="8" s="1"/>
  <c r="D591" i="8"/>
  <c r="A592" i="8"/>
  <c r="E590" i="9"/>
  <c r="A592" i="9"/>
  <c r="B591" i="9"/>
  <c r="D591" i="9" s="1"/>
  <c r="A593" i="5"/>
  <c r="B592" i="5"/>
  <c r="F592" i="5" s="1"/>
  <c r="E591" i="5"/>
  <c r="B584" i="14" l="1"/>
  <c r="C583" i="14"/>
  <c r="E583" i="14"/>
  <c r="F583" i="14"/>
  <c r="B592" i="7"/>
  <c r="E592" i="7"/>
  <c r="D592" i="7"/>
  <c r="A593" i="7"/>
  <c r="D592" i="8"/>
  <c r="B592" i="8"/>
  <c r="A593" i="8"/>
  <c r="E592" i="8"/>
  <c r="E591" i="9"/>
  <c r="D592" i="9"/>
  <c r="E592" i="9"/>
  <c r="A593" i="9"/>
  <c r="B592" i="9"/>
  <c r="E592" i="5"/>
  <c r="B593" i="5"/>
  <c r="E593" i="5" s="1"/>
  <c r="F593" i="5"/>
  <c r="A594" i="5"/>
  <c r="B585" i="14" l="1"/>
  <c r="C584" i="14"/>
  <c r="E584" i="14"/>
  <c r="F584" i="14"/>
  <c r="B593" i="7"/>
  <c r="D593" i="7" s="1"/>
  <c r="A594" i="7"/>
  <c r="B593" i="8"/>
  <c r="D593" i="8" s="1"/>
  <c r="A594" i="8"/>
  <c r="A594" i="9"/>
  <c r="B593" i="9"/>
  <c r="D593" i="9" s="1"/>
  <c r="A595" i="5"/>
  <c r="B594" i="5"/>
  <c r="E594" i="5" s="1"/>
  <c r="F594" i="5"/>
  <c r="B586" i="14" l="1"/>
  <c r="C585" i="14"/>
  <c r="E585" i="14"/>
  <c r="F585" i="14"/>
  <c r="E593" i="7"/>
  <c r="B594" i="7"/>
  <c r="E594" i="7"/>
  <c r="D594" i="7"/>
  <c r="A595" i="7"/>
  <c r="A595" i="8"/>
  <c r="B594" i="8"/>
  <c r="D594" i="8" s="1"/>
  <c r="E593" i="8"/>
  <c r="E593" i="9"/>
  <c r="D594" i="9"/>
  <c r="E594" i="9"/>
  <c r="A595" i="9"/>
  <c r="B594" i="9"/>
  <c r="B595" i="5"/>
  <c r="E595" i="5"/>
  <c r="A596" i="5"/>
  <c r="F595" i="5"/>
  <c r="B587" i="14" l="1"/>
  <c r="C586" i="14"/>
  <c r="E586" i="14"/>
  <c r="F586" i="14"/>
  <c r="B595" i="7"/>
  <c r="A596" i="7"/>
  <c r="E595" i="7"/>
  <c r="D595" i="7"/>
  <c r="E594" i="8"/>
  <c r="B595" i="8"/>
  <c r="D595" i="8" s="1"/>
  <c r="A596" i="8"/>
  <c r="E595" i="8"/>
  <c r="A596" i="9"/>
  <c r="B595" i="9"/>
  <c r="D595" i="9" s="1"/>
  <c r="B596" i="5"/>
  <c r="E596" i="5" s="1"/>
  <c r="A597" i="5"/>
  <c r="B588" i="14" l="1"/>
  <c r="C587" i="14"/>
  <c r="E587" i="14"/>
  <c r="F587" i="14"/>
  <c r="B596" i="7"/>
  <c r="D596" i="7"/>
  <c r="A597" i="7"/>
  <c r="E596" i="7"/>
  <c r="B596" i="8"/>
  <c r="D596" i="8" s="1"/>
  <c r="A597" i="8"/>
  <c r="E596" i="8"/>
  <c r="E596" i="9"/>
  <c r="E595" i="9"/>
  <c r="A597" i="9"/>
  <c r="B596" i="9"/>
  <c r="D596" i="9" s="1"/>
  <c r="A598" i="5"/>
  <c r="B597" i="5"/>
  <c r="E597" i="5" s="1"/>
  <c r="F597" i="5"/>
  <c r="F596" i="5"/>
  <c r="B589" i="14" l="1"/>
  <c r="C588" i="14"/>
  <c r="E588" i="14"/>
  <c r="F588" i="14"/>
  <c r="B597" i="7"/>
  <c r="D597" i="7"/>
  <c r="A598" i="7"/>
  <c r="E597" i="7"/>
  <c r="A598" i="8"/>
  <c r="B597" i="8"/>
  <c r="D597" i="8" s="1"/>
  <c r="A598" i="9"/>
  <c r="B597" i="9"/>
  <c r="D597" i="9" s="1"/>
  <c r="A599" i="5"/>
  <c r="B598" i="5"/>
  <c r="E598" i="5" s="1"/>
  <c r="B590" i="14" l="1"/>
  <c r="C589" i="14"/>
  <c r="E589" i="14"/>
  <c r="F589" i="14"/>
  <c r="B598" i="7"/>
  <c r="E598" i="7" s="1"/>
  <c r="A599" i="7"/>
  <c r="D598" i="7"/>
  <c r="A599" i="8"/>
  <c r="B598" i="8"/>
  <c r="D598" i="8" s="1"/>
  <c r="E597" i="8"/>
  <c r="E597" i="9"/>
  <c r="A599" i="9"/>
  <c r="B598" i="9"/>
  <c r="D598" i="9" s="1"/>
  <c r="F598" i="5"/>
  <c r="B599" i="5"/>
  <c r="E599" i="5"/>
  <c r="F599" i="5"/>
  <c r="A600" i="5"/>
  <c r="B591" i="14" l="1"/>
  <c r="C590" i="14"/>
  <c r="E590" i="14"/>
  <c r="F590" i="14"/>
  <c r="B599" i="7"/>
  <c r="A600" i="7"/>
  <c r="E599" i="7"/>
  <c r="D599" i="7"/>
  <c r="E598" i="8"/>
  <c r="A600" i="8"/>
  <c r="B599" i="8"/>
  <c r="D599" i="8" s="1"/>
  <c r="E598" i="9"/>
  <c r="A600" i="9"/>
  <c r="B599" i="9"/>
  <c r="D599" i="9" s="1"/>
  <c r="A601" i="5"/>
  <c r="B600" i="5"/>
  <c r="E600" i="5" s="1"/>
  <c r="F600" i="5"/>
  <c r="B592" i="14" l="1"/>
  <c r="C591" i="14"/>
  <c r="E591" i="14"/>
  <c r="F591" i="14"/>
  <c r="B600" i="7"/>
  <c r="A601" i="7"/>
  <c r="E600" i="7"/>
  <c r="D600" i="7"/>
  <c r="E599" i="8"/>
  <c r="B600" i="8"/>
  <c r="D600" i="8" s="1"/>
  <c r="E600" i="8"/>
  <c r="A601" i="8"/>
  <c r="E599" i="9"/>
  <c r="A601" i="9"/>
  <c r="B600" i="9"/>
  <c r="D600" i="9" s="1"/>
  <c r="A602" i="5"/>
  <c r="B601" i="5"/>
  <c r="E601" i="5" s="1"/>
  <c r="B593" i="14" l="1"/>
  <c r="C592" i="14"/>
  <c r="E592" i="14"/>
  <c r="F592" i="14"/>
  <c r="B601" i="7"/>
  <c r="D601" i="7" s="1"/>
  <c r="E601" i="7"/>
  <c r="A602" i="7"/>
  <c r="A602" i="8"/>
  <c r="B601" i="8"/>
  <c r="D601" i="8" s="1"/>
  <c r="E600" i="9"/>
  <c r="A602" i="9"/>
  <c r="B601" i="9"/>
  <c r="D601" i="9" s="1"/>
  <c r="F601" i="5"/>
  <c r="B602" i="5"/>
  <c r="E602" i="5" s="1"/>
  <c r="A603" i="5"/>
  <c r="F602" i="5"/>
  <c r="B594" i="14" l="1"/>
  <c r="C593" i="14"/>
  <c r="E593" i="14"/>
  <c r="F593" i="14"/>
  <c r="B602" i="7"/>
  <c r="E602" i="7"/>
  <c r="A603" i="7"/>
  <c r="D602" i="7"/>
  <c r="A603" i="8"/>
  <c r="B602" i="8"/>
  <c r="D602" i="8" s="1"/>
  <c r="E602" i="8"/>
  <c r="E601" i="8"/>
  <c r="E601" i="9"/>
  <c r="A603" i="9"/>
  <c r="B602" i="9"/>
  <c r="D602" i="9" s="1"/>
  <c r="A604" i="5"/>
  <c r="B603" i="5"/>
  <c r="E603" i="5"/>
  <c r="F603" i="5"/>
  <c r="B595" i="14" l="1"/>
  <c r="C594" i="14"/>
  <c r="E594" i="14"/>
  <c r="F594" i="14"/>
  <c r="B603" i="7"/>
  <c r="D603" i="7" s="1"/>
  <c r="A604" i="7"/>
  <c r="D603" i="8"/>
  <c r="A604" i="8"/>
  <c r="B603" i="8"/>
  <c r="E603" i="8"/>
  <c r="E602" i="9"/>
  <c r="A604" i="9"/>
  <c r="B603" i="9"/>
  <c r="D603" i="9" s="1"/>
  <c r="B604" i="5"/>
  <c r="E604" i="5" s="1"/>
  <c r="A605" i="5"/>
  <c r="F604" i="5"/>
  <c r="B596" i="14" l="1"/>
  <c r="C595" i="14"/>
  <c r="E595" i="14"/>
  <c r="F595" i="14"/>
  <c r="E603" i="7"/>
  <c r="B604" i="7"/>
  <c r="E604" i="7" s="1"/>
  <c r="A605" i="7"/>
  <c r="D604" i="7"/>
  <c r="D604" i="8"/>
  <c r="B604" i="8"/>
  <c r="A605" i="8"/>
  <c r="E604" i="8"/>
  <c r="E604" i="9"/>
  <c r="E603" i="9"/>
  <c r="A605" i="9"/>
  <c r="B604" i="9"/>
  <c r="D604" i="9" s="1"/>
  <c r="B605" i="5"/>
  <c r="E605" i="5" s="1"/>
  <c r="A606" i="5"/>
  <c r="F605" i="5"/>
  <c r="B597" i="14" l="1"/>
  <c r="C596" i="14"/>
  <c r="E596" i="14"/>
  <c r="F596" i="14"/>
  <c r="B605" i="7"/>
  <c r="D605" i="7" s="1"/>
  <c r="A606" i="7"/>
  <c r="E605" i="7"/>
  <c r="D605" i="8"/>
  <c r="A606" i="8"/>
  <c r="B605" i="8"/>
  <c r="E605" i="8" s="1"/>
  <c r="A606" i="9"/>
  <c r="B605" i="9"/>
  <c r="E605" i="9" s="1"/>
  <c r="A607" i="5"/>
  <c r="B606" i="5"/>
  <c r="E606" i="5" s="1"/>
  <c r="F606" i="5"/>
  <c r="B598" i="14" l="1"/>
  <c r="C597" i="14"/>
  <c r="E597" i="14"/>
  <c r="F597" i="14"/>
  <c r="B606" i="7"/>
  <c r="E606" i="7" s="1"/>
  <c r="A607" i="7"/>
  <c r="A607" i="8"/>
  <c r="B606" i="8"/>
  <c r="D606" i="8" s="1"/>
  <c r="E606" i="8"/>
  <c r="D605" i="9"/>
  <c r="A607" i="9"/>
  <c r="B606" i="9"/>
  <c r="E606" i="9" s="1"/>
  <c r="B607" i="5"/>
  <c r="E607" i="5" s="1"/>
  <c r="A608" i="5"/>
  <c r="F607" i="5"/>
  <c r="B599" i="14" l="1"/>
  <c r="C598" i="14"/>
  <c r="E598" i="14"/>
  <c r="F598" i="14"/>
  <c r="D606" i="7"/>
  <c r="B607" i="7"/>
  <c r="D607" i="7" s="1"/>
  <c r="A608" i="7"/>
  <c r="E607" i="7"/>
  <c r="A608" i="8"/>
  <c r="B607" i="8"/>
  <c r="D607" i="8" s="1"/>
  <c r="D606" i="9"/>
  <c r="A608" i="9"/>
  <c r="B607" i="9"/>
  <c r="D607" i="9" s="1"/>
  <c r="A609" i="5"/>
  <c r="B608" i="5"/>
  <c r="E608" i="5" s="1"/>
  <c r="B600" i="14" l="1"/>
  <c r="C599" i="14"/>
  <c r="E599" i="14"/>
  <c r="F599" i="14"/>
  <c r="B608" i="7"/>
  <c r="E608" i="7" s="1"/>
  <c r="A609" i="7"/>
  <c r="B608" i="8"/>
  <c r="D608" i="8" s="1"/>
  <c r="A609" i="8"/>
  <c r="E608" i="8"/>
  <c r="E607" i="8"/>
  <c r="E607" i="9"/>
  <c r="E608" i="9"/>
  <c r="D608" i="9"/>
  <c r="A609" i="9"/>
  <c r="B608" i="9"/>
  <c r="B609" i="5"/>
  <c r="F609" i="5" s="1"/>
  <c r="E609" i="5"/>
  <c r="A610" i="5"/>
  <c r="F608" i="5"/>
  <c r="B601" i="14" l="1"/>
  <c r="C600" i="14"/>
  <c r="E600" i="14"/>
  <c r="F600" i="14"/>
  <c r="D608" i="7"/>
  <c r="B609" i="7"/>
  <c r="D609" i="7" s="1"/>
  <c r="A610" i="7"/>
  <c r="E609" i="7"/>
  <c r="B609" i="8"/>
  <c r="D609" i="8" s="1"/>
  <c r="A610" i="8"/>
  <c r="A610" i="9"/>
  <c r="B609" i="9"/>
  <c r="D609" i="9" s="1"/>
  <c r="B610" i="5"/>
  <c r="E610" i="5" s="1"/>
  <c r="A611" i="5"/>
  <c r="F610" i="5"/>
  <c r="B602" i="14" l="1"/>
  <c r="C601" i="14"/>
  <c r="E601" i="14"/>
  <c r="F601" i="14"/>
  <c r="B610" i="7"/>
  <c r="E610" i="7" s="1"/>
  <c r="D610" i="7"/>
  <c r="A611" i="7"/>
  <c r="A611" i="8"/>
  <c r="B610" i="8"/>
  <c r="D610" i="8" s="1"/>
  <c r="E610" i="8"/>
  <c r="E609" i="8"/>
  <c r="E609" i="9"/>
  <c r="A611" i="9"/>
  <c r="B610" i="9"/>
  <c r="E610" i="9" s="1"/>
  <c r="B611" i="5"/>
  <c r="E611" i="5" s="1"/>
  <c r="F611" i="5"/>
  <c r="A612" i="5"/>
  <c r="B603" i="14" l="1"/>
  <c r="C602" i="14"/>
  <c r="E602" i="14"/>
  <c r="F602" i="14"/>
  <c r="B611" i="7"/>
  <c r="A612" i="7"/>
  <c r="E611" i="7"/>
  <c r="D611" i="7"/>
  <c r="B611" i="8"/>
  <c r="D611" i="8" s="1"/>
  <c r="A612" i="8"/>
  <c r="E611" i="8"/>
  <c r="D610" i="9"/>
  <c r="A612" i="9"/>
  <c r="B611" i="9"/>
  <c r="D611" i="9" s="1"/>
  <c r="A613" i="5"/>
  <c r="B612" i="5"/>
  <c r="E612" i="5" s="1"/>
  <c r="F612" i="5"/>
  <c r="B604" i="14" l="1"/>
  <c r="C603" i="14"/>
  <c r="E603" i="14"/>
  <c r="F603" i="14"/>
  <c r="B612" i="7"/>
  <c r="D612" i="7" s="1"/>
  <c r="A613" i="7"/>
  <c r="E612" i="7"/>
  <c r="D612" i="8"/>
  <c r="B612" i="8"/>
  <c r="A613" i="8"/>
  <c r="E612" i="8"/>
  <c r="E611" i="9"/>
  <c r="D612" i="9"/>
  <c r="A613" i="9"/>
  <c r="B612" i="9"/>
  <c r="E612" i="9" s="1"/>
  <c r="B613" i="5"/>
  <c r="E613" i="5" s="1"/>
  <c r="A614" i="5"/>
  <c r="F613" i="5"/>
  <c r="B605" i="14" l="1"/>
  <c r="C604" i="14"/>
  <c r="E604" i="14"/>
  <c r="F604" i="14"/>
  <c r="B613" i="7"/>
  <c r="D613" i="7" s="1"/>
  <c r="A614" i="7"/>
  <c r="E613" i="7"/>
  <c r="B613" i="8"/>
  <c r="D613" i="8" s="1"/>
  <c r="A614" i="8"/>
  <c r="A614" i="9"/>
  <c r="B613" i="9"/>
  <c r="D613" i="9" s="1"/>
  <c r="A615" i="5"/>
  <c r="B614" i="5"/>
  <c r="E614" i="5" s="1"/>
  <c r="F614" i="5"/>
  <c r="B606" i="14" l="1"/>
  <c r="C605" i="14"/>
  <c r="E605" i="14"/>
  <c r="F605" i="14"/>
  <c r="B614" i="7"/>
  <c r="E614" i="7" s="1"/>
  <c r="A615" i="7"/>
  <c r="D614" i="7"/>
  <c r="E613" i="8"/>
  <c r="A615" i="8"/>
  <c r="E614" i="8"/>
  <c r="B614" i="8"/>
  <c r="D614" i="8" s="1"/>
  <c r="D614" i="9"/>
  <c r="E613" i="9"/>
  <c r="A615" i="9"/>
  <c r="B614" i="9"/>
  <c r="E614" i="9" s="1"/>
  <c r="B615" i="5"/>
  <c r="F615" i="5" s="1"/>
  <c r="A616" i="5"/>
  <c r="E615" i="5"/>
  <c r="B607" i="14" l="1"/>
  <c r="C606" i="14"/>
  <c r="E606" i="14"/>
  <c r="F606" i="14"/>
  <c r="B615" i="7"/>
  <c r="A616" i="7"/>
  <c r="E615" i="7"/>
  <c r="D615" i="7"/>
  <c r="B615" i="8"/>
  <c r="D615" i="8" s="1"/>
  <c r="A616" i="8"/>
  <c r="E615" i="8"/>
  <c r="E615" i="9"/>
  <c r="A616" i="9"/>
  <c r="B615" i="9"/>
  <c r="D615" i="9" s="1"/>
  <c r="B616" i="5"/>
  <c r="F616" i="5" s="1"/>
  <c r="A617" i="5"/>
  <c r="E616" i="5"/>
  <c r="B608" i="14" l="1"/>
  <c r="C607" i="14"/>
  <c r="E607" i="14"/>
  <c r="F607" i="14"/>
  <c r="B616" i="7"/>
  <c r="A617" i="7"/>
  <c r="E616" i="7"/>
  <c r="D616" i="7"/>
  <c r="B616" i="8"/>
  <c r="D616" i="8" s="1"/>
  <c r="A617" i="8"/>
  <c r="E616" i="8"/>
  <c r="A617" i="9"/>
  <c r="B616" i="9"/>
  <c r="E616" i="9" s="1"/>
  <c r="B617" i="5"/>
  <c r="F617" i="5" s="1"/>
  <c r="A618" i="5"/>
  <c r="E617" i="5"/>
  <c r="B609" i="14" l="1"/>
  <c r="C608" i="14"/>
  <c r="E608" i="14"/>
  <c r="F608" i="14"/>
  <c r="B617" i="7"/>
  <c r="D617" i="7" s="1"/>
  <c r="E617" i="7"/>
  <c r="A618" i="7"/>
  <c r="A618" i="8"/>
  <c r="B617" i="8"/>
  <c r="D617" i="8" s="1"/>
  <c r="E617" i="9"/>
  <c r="D616" i="9"/>
  <c r="A618" i="9"/>
  <c r="B617" i="9"/>
  <c r="D617" i="9" s="1"/>
  <c r="A619" i="5"/>
  <c r="B618" i="5"/>
  <c r="F618" i="5" s="1"/>
  <c r="E618" i="5"/>
  <c r="B610" i="14" l="1"/>
  <c r="C609" i="14"/>
  <c r="E609" i="14"/>
  <c r="F609" i="14"/>
  <c r="B618" i="7"/>
  <c r="E618" i="7"/>
  <c r="A619" i="7"/>
  <c r="D618" i="7"/>
  <c r="A619" i="8"/>
  <c r="B618" i="8"/>
  <c r="D618" i="8" s="1"/>
  <c r="E617" i="8"/>
  <c r="D618" i="9"/>
  <c r="A619" i="9"/>
  <c r="B618" i="9"/>
  <c r="E618" i="9" s="1"/>
  <c r="B619" i="5"/>
  <c r="F619" i="5" s="1"/>
  <c r="A620" i="5"/>
  <c r="B611" i="14" l="1"/>
  <c r="C610" i="14"/>
  <c r="E610" i="14"/>
  <c r="F610" i="14"/>
  <c r="B619" i="7"/>
  <c r="D619" i="7" s="1"/>
  <c r="A620" i="7"/>
  <c r="E619" i="7"/>
  <c r="A620" i="8"/>
  <c r="B619" i="8"/>
  <c r="D619" i="8" s="1"/>
  <c r="E618" i="8"/>
  <c r="E619" i="9"/>
  <c r="A620" i="9"/>
  <c r="B619" i="9"/>
  <c r="D619" i="9" s="1"/>
  <c r="A621" i="5"/>
  <c r="B620" i="5"/>
  <c r="F620" i="5" s="1"/>
  <c r="E619" i="5"/>
  <c r="B612" i="14" l="1"/>
  <c r="C611" i="14"/>
  <c r="E611" i="14"/>
  <c r="F611" i="14"/>
  <c r="B620" i="7"/>
  <c r="A621" i="7"/>
  <c r="E620" i="7"/>
  <c r="D620" i="7"/>
  <c r="E619" i="8"/>
  <c r="B620" i="8"/>
  <c r="D620" i="8" s="1"/>
  <c r="E620" i="8"/>
  <c r="A621" i="8"/>
  <c r="A621" i="9"/>
  <c r="B620" i="9"/>
  <c r="E620" i="9" s="1"/>
  <c r="A622" i="5"/>
  <c r="B621" i="5"/>
  <c r="F621" i="5" s="1"/>
  <c r="E621" i="5"/>
  <c r="E620" i="5"/>
  <c r="B613" i="14" l="1"/>
  <c r="C612" i="14"/>
  <c r="E612" i="14"/>
  <c r="F612" i="14"/>
  <c r="B621" i="7"/>
  <c r="D621" i="7"/>
  <c r="A622" i="7"/>
  <c r="E621" i="7"/>
  <c r="A622" i="8"/>
  <c r="B621" i="8"/>
  <c r="D621" i="8" s="1"/>
  <c r="D620" i="9"/>
  <c r="A622" i="9"/>
  <c r="B621" i="9"/>
  <c r="D621" i="9" s="1"/>
  <c r="A623" i="5"/>
  <c r="B622" i="5"/>
  <c r="F622" i="5" s="1"/>
  <c r="B614" i="14" l="1"/>
  <c r="C613" i="14"/>
  <c r="E613" i="14"/>
  <c r="F613" i="14"/>
  <c r="B622" i="7"/>
  <c r="E622" i="7"/>
  <c r="A623" i="7"/>
  <c r="D622" i="7"/>
  <c r="A623" i="8"/>
  <c r="B622" i="8"/>
  <c r="D622" i="8" s="1"/>
  <c r="E622" i="8"/>
  <c r="E621" i="8"/>
  <c r="D622" i="9"/>
  <c r="E621" i="9"/>
  <c r="A623" i="9"/>
  <c r="B622" i="9"/>
  <c r="E622" i="9" s="1"/>
  <c r="E622" i="5"/>
  <c r="B623" i="5"/>
  <c r="F623" i="5" s="1"/>
  <c r="A624" i="5"/>
  <c r="E623" i="5"/>
  <c r="B615" i="14" l="1"/>
  <c r="C614" i="14"/>
  <c r="E614" i="14"/>
  <c r="F614" i="14"/>
  <c r="B623" i="7"/>
  <c r="A624" i="7"/>
  <c r="E623" i="7"/>
  <c r="D623" i="7"/>
  <c r="A624" i="8"/>
  <c r="B623" i="8"/>
  <c r="D623" i="8" s="1"/>
  <c r="A624" i="9"/>
  <c r="B623" i="9"/>
  <c r="D623" i="9" s="1"/>
  <c r="B624" i="5"/>
  <c r="F624" i="5" s="1"/>
  <c r="A625" i="5"/>
  <c r="E624" i="5"/>
  <c r="B616" i="14" l="1"/>
  <c r="C615" i="14"/>
  <c r="E615" i="14"/>
  <c r="F615" i="14"/>
  <c r="B624" i="7"/>
  <c r="E624" i="7"/>
  <c r="D624" i="7"/>
  <c r="A625" i="7"/>
  <c r="B624" i="8"/>
  <c r="D624" i="8" s="1"/>
  <c r="A625" i="8"/>
  <c r="E624" i="8"/>
  <c r="E623" i="8"/>
  <c r="E623" i="9"/>
  <c r="A625" i="9"/>
  <c r="B624" i="9"/>
  <c r="E624" i="9" s="1"/>
  <c r="A626" i="5"/>
  <c r="B625" i="5"/>
  <c r="F625" i="5" s="1"/>
  <c r="E625" i="5"/>
  <c r="B617" i="14" l="1"/>
  <c r="C616" i="14"/>
  <c r="E616" i="14"/>
  <c r="F616" i="14"/>
  <c r="B625" i="7"/>
  <c r="D625" i="7" s="1"/>
  <c r="A626" i="7"/>
  <c r="E625" i="7"/>
  <c r="A626" i="8"/>
  <c r="B625" i="8"/>
  <c r="D625" i="8" s="1"/>
  <c r="E625" i="9"/>
  <c r="D624" i="9"/>
  <c r="A626" i="9"/>
  <c r="B625" i="9"/>
  <c r="D625" i="9" s="1"/>
  <c r="B626" i="5"/>
  <c r="F626" i="5" s="1"/>
  <c r="E626" i="5"/>
  <c r="A627" i="5"/>
  <c r="B618" i="14" l="1"/>
  <c r="C617" i="14"/>
  <c r="E617" i="14"/>
  <c r="F617" i="14"/>
  <c r="B626" i="7"/>
  <c r="E626" i="7"/>
  <c r="D626" i="7"/>
  <c r="A627" i="7"/>
  <c r="A627" i="8"/>
  <c r="B626" i="8"/>
  <c r="D626" i="8" s="1"/>
  <c r="E625" i="8"/>
  <c r="A627" i="9"/>
  <c r="B626" i="9"/>
  <c r="E626" i="9" s="1"/>
  <c r="A628" i="5"/>
  <c r="B627" i="5"/>
  <c r="F627" i="5" s="1"/>
  <c r="B619" i="14" l="1"/>
  <c r="C618" i="14"/>
  <c r="E618" i="14"/>
  <c r="F618" i="14"/>
  <c r="B627" i="7"/>
  <c r="A628" i="7"/>
  <c r="E627" i="7"/>
  <c r="D627" i="7"/>
  <c r="E626" i="8"/>
  <c r="B627" i="8"/>
  <c r="D627" i="8" s="1"/>
  <c r="A628" i="8"/>
  <c r="D626" i="9"/>
  <c r="A628" i="9"/>
  <c r="B627" i="9"/>
  <c r="D627" i="9" s="1"/>
  <c r="A629" i="5"/>
  <c r="B628" i="5"/>
  <c r="F628" i="5" s="1"/>
  <c r="E628" i="5"/>
  <c r="E627" i="5"/>
  <c r="B620" i="14" l="1"/>
  <c r="C619" i="14"/>
  <c r="E619" i="14"/>
  <c r="F619" i="14"/>
  <c r="B628" i="7"/>
  <c r="D628" i="7"/>
  <c r="A629" i="7"/>
  <c r="E628" i="7"/>
  <c r="E627" i="8"/>
  <c r="B628" i="8"/>
  <c r="E628" i="8" s="1"/>
  <c r="A629" i="8"/>
  <c r="E627" i="9"/>
  <c r="E628" i="9"/>
  <c r="D628" i="9"/>
  <c r="A629" i="9"/>
  <c r="B628" i="9"/>
  <c r="A630" i="5"/>
  <c r="B629" i="5"/>
  <c r="F629" i="5" s="1"/>
  <c r="E629" i="5"/>
  <c r="B621" i="14" l="1"/>
  <c r="C620" i="14"/>
  <c r="E620" i="14"/>
  <c r="F620" i="14"/>
  <c r="B629" i="7"/>
  <c r="E629" i="7" s="1"/>
  <c r="D629" i="7"/>
  <c r="A630" i="7"/>
  <c r="B629" i="8"/>
  <c r="D629" i="8" s="1"/>
  <c r="A630" i="8"/>
  <c r="D628" i="8"/>
  <c r="A630" i="9"/>
  <c r="B629" i="9"/>
  <c r="D629" i="9" s="1"/>
  <c r="A631" i="5"/>
  <c r="B630" i="5"/>
  <c r="F630" i="5" s="1"/>
  <c r="E630" i="5"/>
  <c r="B622" i="14" l="1"/>
  <c r="C621" i="14"/>
  <c r="E621" i="14"/>
  <c r="F621" i="14"/>
  <c r="B630" i="7"/>
  <c r="E630" i="7"/>
  <c r="A631" i="7"/>
  <c r="D630" i="7"/>
  <c r="A631" i="8"/>
  <c r="B630" i="8"/>
  <c r="D630" i="8" s="1"/>
  <c r="E629" i="8"/>
  <c r="D630" i="9"/>
  <c r="E629" i="9"/>
  <c r="A631" i="9"/>
  <c r="B630" i="9"/>
  <c r="E630" i="9" s="1"/>
  <c r="A632" i="5"/>
  <c r="B631" i="5"/>
  <c r="F631" i="5" s="1"/>
  <c r="E631" i="5"/>
  <c r="B623" i="14" l="1"/>
  <c r="C622" i="14"/>
  <c r="E622" i="14"/>
  <c r="F622" i="14"/>
  <c r="B631" i="7"/>
  <c r="E631" i="7" s="1"/>
  <c r="A632" i="7"/>
  <c r="D631" i="7"/>
  <c r="E630" i="8"/>
  <c r="B631" i="8"/>
  <c r="D631" i="8" s="1"/>
  <c r="A632" i="8"/>
  <c r="E631" i="8"/>
  <c r="E631" i="9"/>
  <c r="A632" i="9"/>
  <c r="B631" i="9"/>
  <c r="D631" i="9" s="1"/>
  <c r="B632" i="5"/>
  <c r="F632" i="5" s="1"/>
  <c r="A633" i="5"/>
  <c r="B624" i="14" l="1"/>
  <c r="C623" i="14"/>
  <c r="E623" i="14"/>
  <c r="F623" i="14"/>
  <c r="B632" i="7"/>
  <c r="A633" i="7"/>
  <c r="E632" i="7"/>
  <c r="D632" i="7"/>
  <c r="B632" i="8"/>
  <c r="D632" i="8" s="1"/>
  <c r="A633" i="8"/>
  <c r="E632" i="8"/>
  <c r="A633" i="9"/>
  <c r="B632" i="9"/>
  <c r="E632" i="9" s="1"/>
  <c r="E632" i="5"/>
  <c r="B633" i="5"/>
  <c r="F633" i="5" s="1"/>
  <c r="A634" i="5"/>
  <c r="E633" i="5"/>
  <c r="B625" i="14" l="1"/>
  <c r="C624" i="14"/>
  <c r="E624" i="14"/>
  <c r="F624" i="14"/>
  <c r="B633" i="7"/>
  <c r="D633" i="7"/>
  <c r="E633" i="7"/>
  <c r="A634" i="7"/>
  <c r="A634" i="8"/>
  <c r="B633" i="8"/>
  <c r="D633" i="8" s="1"/>
  <c r="D632" i="9"/>
  <c r="A634" i="9"/>
  <c r="B633" i="9"/>
  <c r="D633" i="9" s="1"/>
  <c r="B634" i="5"/>
  <c r="F634" i="5" s="1"/>
  <c r="E634" i="5"/>
  <c r="A635" i="5"/>
  <c r="B626" i="14" l="1"/>
  <c r="C625" i="14"/>
  <c r="E625" i="14"/>
  <c r="F625" i="14"/>
  <c r="B634" i="7"/>
  <c r="E634" i="7"/>
  <c r="A635" i="7"/>
  <c r="D634" i="7"/>
  <c r="E633" i="8"/>
  <c r="A635" i="8"/>
  <c r="E634" i="8"/>
  <c r="B634" i="8"/>
  <c r="D634" i="8" s="1"/>
  <c r="E633" i="9"/>
  <c r="A635" i="9"/>
  <c r="B634" i="9"/>
  <c r="E634" i="9" s="1"/>
  <c r="B635" i="5"/>
  <c r="E635" i="5" s="1"/>
  <c r="A636" i="5"/>
  <c r="F635" i="5"/>
  <c r="B627" i="14" l="1"/>
  <c r="C626" i="14"/>
  <c r="E626" i="14"/>
  <c r="F626" i="14"/>
  <c r="B635" i="7"/>
  <c r="A636" i="7"/>
  <c r="D635" i="7"/>
  <c r="E635" i="7"/>
  <c r="A636" i="8"/>
  <c r="B635" i="8"/>
  <c r="D635" i="8" s="1"/>
  <c r="E635" i="9"/>
  <c r="D634" i="9"/>
  <c r="A636" i="9"/>
  <c r="B635" i="9"/>
  <c r="D635" i="9" s="1"/>
  <c r="B636" i="5"/>
  <c r="F636" i="5" s="1"/>
  <c r="A637" i="5"/>
  <c r="E636" i="5"/>
  <c r="B628" i="14" l="1"/>
  <c r="C627" i="14"/>
  <c r="E627" i="14"/>
  <c r="F627" i="14"/>
  <c r="B636" i="7"/>
  <c r="E636" i="7" s="1"/>
  <c r="A637" i="7"/>
  <c r="D636" i="7"/>
  <c r="B636" i="8"/>
  <c r="D636" i="8" s="1"/>
  <c r="E636" i="8"/>
  <c r="A637" i="8"/>
  <c r="E635" i="8"/>
  <c r="A637" i="9"/>
  <c r="B636" i="9"/>
  <c r="E636" i="9" s="1"/>
  <c r="A638" i="5"/>
  <c r="B637" i="5"/>
  <c r="F637" i="5" s="1"/>
  <c r="B629" i="14" l="1"/>
  <c r="C628" i="14"/>
  <c r="E628" i="14"/>
  <c r="F628" i="14"/>
  <c r="B637" i="7"/>
  <c r="D637" i="7"/>
  <c r="A638" i="7"/>
  <c r="E637" i="7"/>
  <c r="A638" i="8"/>
  <c r="B637" i="8"/>
  <c r="D637" i="8" s="1"/>
  <c r="D636" i="9"/>
  <c r="A638" i="9"/>
  <c r="B637" i="9"/>
  <c r="D637" i="9" s="1"/>
  <c r="E637" i="5"/>
  <c r="B638" i="5"/>
  <c r="F638" i="5" s="1"/>
  <c r="E638" i="5"/>
  <c r="A639" i="5"/>
  <c r="B630" i="14" l="1"/>
  <c r="C629" i="14"/>
  <c r="E629" i="14"/>
  <c r="F629" i="14"/>
  <c r="B638" i="7"/>
  <c r="D638" i="7" s="1"/>
  <c r="E638" i="7"/>
  <c r="A639" i="7"/>
  <c r="A639" i="8"/>
  <c r="B638" i="8"/>
  <c r="D638" i="8" s="1"/>
  <c r="E638" i="8"/>
  <c r="E637" i="8"/>
  <c r="E637" i="9"/>
  <c r="A639" i="9"/>
  <c r="B638" i="9"/>
  <c r="E638" i="9" s="1"/>
  <c r="B639" i="5"/>
  <c r="F639" i="5" s="1"/>
  <c r="A640" i="5"/>
  <c r="E639" i="5"/>
  <c r="B631" i="14" l="1"/>
  <c r="C630" i="14"/>
  <c r="E630" i="14"/>
  <c r="F630" i="14"/>
  <c r="B639" i="7"/>
  <c r="A640" i="7"/>
  <c r="E639" i="7"/>
  <c r="D639" i="7"/>
  <c r="A640" i="8"/>
  <c r="B639" i="8"/>
  <c r="D639" i="8" s="1"/>
  <c r="D638" i="9"/>
  <c r="A640" i="9"/>
  <c r="B639" i="9"/>
  <c r="D639" i="9" s="1"/>
  <c r="B640" i="5"/>
  <c r="F640" i="5" s="1"/>
  <c r="E640" i="5"/>
  <c r="A641" i="5"/>
  <c r="B632" i="14" l="1"/>
  <c r="C631" i="14"/>
  <c r="E631" i="14"/>
  <c r="F631" i="14"/>
  <c r="B640" i="7"/>
  <c r="E640" i="7"/>
  <c r="D640" i="7"/>
  <c r="A641" i="7"/>
  <c r="E639" i="8"/>
  <c r="B640" i="8"/>
  <c r="E640" i="8" s="1"/>
  <c r="A641" i="8"/>
  <c r="D640" i="9"/>
  <c r="E639" i="9"/>
  <c r="A641" i="9"/>
  <c r="B640" i="9"/>
  <c r="E640" i="9" s="1"/>
  <c r="A642" i="5"/>
  <c r="B641" i="5"/>
  <c r="E641" i="5" s="1"/>
  <c r="F641" i="5"/>
  <c r="B633" i="14" l="1"/>
  <c r="C632" i="14"/>
  <c r="E632" i="14"/>
  <c r="F632" i="14"/>
  <c r="B641" i="7"/>
  <c r="D641" i="7"/>
  <c r="A642" i="7"/>
  <c r="E641" i="7"/>
  <c r="D641" i="8"/>
  <c r="A642" i="8"/>
  <c r="B641" i="8"/>
  <c r="E641" i="8" s="1"/>
  <c r="D640" i="8"/>
  <c r="A642" i="9"/>
  <c r="B641" i="9"/>
  <c r="D641" i="9" s="1"/>
  <c r="A643" i="5"/>
  <c r="B642" i="5"/>
  <c r="E642" i="5" s="1"/>
  <c r="F642" i="5"/>
  <c r="B634" i="14" l="1"/>
  <c r="C633" i="14"/>
  <c r="E633" i="14"/>
  <c r="F633" i="14"/>
  <c r="B642" i="7"/>
  <c r="E642" i="7"/>
  <c r="D642" i="7"/>
  <c r="A643" i="7"/>
  <c r="A643" i="8"/>
  <c r="B642" i="8"/>
  <c r="D642" i="8" s="1"/>
  <c r="E641" i="9"/>
  <c r="E642" i="9"/>
  <c r="A643" i="9"/>
  <c r="B642" i="9"/>
  <c r="D642" i="9" s="1"/>
  <c r="B643" i="5"/>
  <c r="E643" i="5" s="1"/>
  <c r="A644" i="5"/>
  <c r="F643" i="5"/>
  <c r="B635" i="14" l="1"/>
  <c r="C634" i="14"/>
  <c r="E634" i="14"/>
  <c r="F634" i="14"/>
  <c r="B643" i="7"/>
  <c r="A644" i="7"/>
  <c r="E643" i="7"/>
  <c r="D643" i="7"/>
  <c r="E642" i="8"/>
  <c r="B643" i="8"/>
  <c r="D643" i="8" s="1"/>
  <c r="A644" i="8"/>
  <c r="A644" i="9"/>
  <c r="B643" i="9"/>
  <c r="D643" i="9" s="1"/>
  <c r="B644" i="5"/>
  <c r="E644" i="5" s="1"/>
  <c r="A645" i="5"/>
  <c r="F644" i="5"/>
  <c r="B636" i="14" l="1"/>
  <c r="C635" i="14"/>
  <c r="E635" i="14"/>
  <c r="F635" i="14"/>
  <c r="B644" i="7"/>
  <c r="D644" i="7"/>
  <c r="A645" i="7"/>
  <c r="E644" i="7"/>
  <c r="E643" i="8"/>
  <c r="B644" i="8"/>
  <c r="D644" i="8" s="1"/>
  <c r="A645" i="8"/>
  <c r="E644" i="8"/>
  <c r="D644" i="9"/>
  <c r="E643" i="9"/>
  <c r="A645" i="9"/>
  <c r="B644" i="9"/>
  <c r="E644" i="9" s="1"/>
  <c r="A646" i="5"/>
  <c r="B645" i="5"/>
  <c r="E645" i="5" s="1"/>
  <c r="F645" i="5"/>
  <c r="B637" i="14" l="1"/>
  <c r="C636" i="14"/>
  <c r="E636" i="14"/>
  <c r="F636" i="14"/>
  <c r="B645" i="7"/>
  <c r="D645" i="7" s="1"/>
  <c r="A646" i="7"/>
  <c r="B645" i="8"/>
  <c r="D645" i="8" s="1"/>
  <c r="A646" i="8"/>
  <c r="E645" i="9"/>
  <c r="A646" i="9"/>
  <c r="B645" i="9"/>
  <c r="D645" i="9" s="1"/>
  <c r="B646" i="5"/>
  <c r="E646" i="5" s="1"/>
  <c r="A647" i="5"/>
  <c r="F646" i="5"/>
  <c r="B638" i="14" l="1"/>
  <c r="C637" i="14"/>
  <c r="E637" i="14"/>
  <c r="F637" i="14"/>
  <c r="E645" i="7"/>
  <c r="B646" i="7"/>
  <c r="E646" i="7"/>
  <c r="A647" i="7"/>
  <c r="D646" i="7"/>
  <c r="A647" i="8"/>
  <c r="B646" i="8"/>
  <c r="D646" i="8" s="1"/>
  <c r="E645" i="8"/>
  <c r="D646" i="9"/>
  <c r="A647" i="9"/>
  <c r="B646" i="9"/>
  <c r="E646" i="9" s="1"/>
  <c r="A648" i="5"/>
  <c r="B647" i="5"/>
  <c r="E647" i="5" s="1"/>
  <c r="B639" i="14" l="1"/>
  <c r="C638" i="14"/>
  <c r="E638" i="14"/>
  <c r="F638" i="14"/>
  <c r="B647" i="7"/>
  <c r="A648" i="7"/>
  <c r="E647" i="7"/>
  <c r="D647" i="7"/>
  <c r="E646" i="8"/>
  <c r="B647" i="8"/>
  <c r="D647" i="8" s="1"/>
  <c r="A648" i="8"/>
  <c r="E647" i="8"/>
  <c r="E647" i="9"/>
  <c r="A648" i="9"/>
  <c r="B647" i="9"/>
  <c r="D647" i="9" s="1"/>
  <c r="F647" i="5"/>
  <c r="A649" i="5"/>
  <c r="B648" i="5"/>
  <c r="E648" i="5" s="1"/>
  <c r="F648" i="5"/>
  <c r="B640" i="14" l="1"/>
  <c r="C639" i="14"/>
  <c r="E639" i="14"/>
  <c r="F639" i="14"/>
  <c r="B648" i="7"/>
  <c r="A649" i="7"/>
  <c r="E648" i="7"/>
  <c r="D648" i="7"/>
  <c r="B648" i="8"/>
  <c r="D648" i="8" s="1"/>
  <c r="A649" i="8"/>
  <c r="E648" i="8"/>
  <c r="A649" i="9"/>
  <c r="B648" i="9"/>
  <c r="E648" i="9" s="1"/>
  <c r="B649" i="5"/>
  <c r="E649" i="5" s="1"/>
  <c r="A650" i="5"/>
  <c r="F649" i="5"/>
  <c r="B641" i="14" l="1"/>
  <c r="C640" i="14"/>
  <c r="E640" i="14"/>
  <c r="F640" i="14"/>
  <c r="B649" i="7"/>
  <c r="D649" i="7"/>
  <c r="E649" i="7"/>
  <c r="A650" i="7"/>
  <c r="A650" i="8"/>
  <c r="B649" i="8"/>
  <c r="D649" i="8" s="1"/>
  <c r="E649" i="9"/>
  <c r="D648" i="9"/>
  <c r="A650" i="9"/>
  <c r="B649" i="9"/>
  <c r="D649" i="9" s="1"/>
  <c r="B650" i="5"/>
  <c r="E650" i="5" s="1"/>
  <c r="A651" i="5"/>
  <c r="F650" i="5"/>
  <c r="B642" i="14" l="1"/>
  <c r="C641" i="14"/>
  <c r="E641" i="14"/>
  <c r="F641" i="14"/>
  <c r="B650" i="7"/>
  <c r="E650" i="7"/>
  <c r="A651" i="7"/>
  <c r="D650" i="7"/>
  <c r="A651" i="8"/>
  <c r="B650" i="8"/>
  <c r="D650" i="8" s="1"/>
  <c r="E649" i="8"/>
  <c r="A651" i="9"/>
  <c r="B650" i="9"/>
  <c r="E650" i="9" s="1"/>
  <c r="B651" i="5"/>
  <c r="E651" i="5" s="1"/>
  <c r="A652" i="5"/>
  <c r="F651" i="5"/>
  <c r="B643" i="14" l="1"/>
  <c r="C642" i="14"/>
  <c r="E642" i="14"/>
  <c r="F642" i="14"/>
  <c r="B651" i="7"/>
  <c r="D651" i="7" s="1"/>
  <c r="A652" i="7"/>
  <c r="E650" i="8"/>
  <c r="A652" i="8"/>
  <c r="B651" i="8"/>
  <c r="D651" i="8" s="1"/>
  <c r="D650" i="9"/>
  <c r="A652" i="9"/>
  <c r="B651" i="9"/>
  <c r="D651" i="9" s="1"/>
  <c r="A653" i="5"/>
  <c r="B652" i="5"/>
  <c r="E652" i="5" s="1"/>
  <c r="F652" i="5"/>
  <c r="B644" i="14" l="1"/>
  <c r="C643" i="14"/>
  <c r="E643" i="14"/>
  <c r="F643" i="14"/>
  <c r="E651" i="7"/>
  <c r="B652" i="7"/>
  <c r="D652" i="7" s="1"/>
  <c r="A653" i="7"/>
  <c r="E652" i="7"/>
  <c r="E651" i="8"/>
  <c r="B652" i="8"/>
  <c r="E652" i="8" s="1"/>
  <c r="A653" i="8"/>
  <c r="D652" i="9"/>
  <c r="E651" i="9"/>
  <c r="A653" i="9"/>
  <c r="B652" i="9"/>
  <c r="E652" i="9" s="1"/>
  <c r="A654" i="5"/>
  <c r="B653" i="5"/>
  <c r="E653" i="5" s="1"/>
  <c r="F653" i="5"/>
  <c r="B645" i="14" l="1"/>
  <c r="C644" i="14"/>
  <c r="E644" i="14"/>
  <c r="F644" i="14"/>
  <c r="B653" i="7"/>
  <c r="D653" i="7" s="1"/>
  <c r="A654" i="7"/>
  <c r="E653" i="7"/>
  <c r="D652" i="8"/>
  <c r="A654" i="8"/>
  <c r="B653" i="8"/>
  <c r="D653" i="8" s="1"/>
  <c r="A654" i="9"/>
  <c r="B653" i="9"/>
  <c r="D653" i="9" s="1"/>
  <c r="A655" i="5"/>
  <c r="B654" i="5"/>
  <c r="E654" i="5" s="1"/>
  <c r="B646" i="14" l="1"/>
  <c r="C645" i="14"/>
  <c r="E645" i="14"/>
  <c r="F645" i="14"/>
  <c r="B654" i="7"/>
  <c r="E654" i="7"/>
  <c r="A655" i="7"/>
  <c r="D654" i="7"/>
  <c r="A655" i="8"/>
  <c r="B654" i="8"/>
  <c r="D654" i="8" s="1"/>
  <c r="E654" i="8"/>
  <c r="E653" i="8"/>
  <c r="D654" i="9"/>
  <c r="E653" i="9"/>
  <c r="A655" i="9"/>
  <c r="B654" i="9"/>
  <c r="E654" i="9" s="1"/>
  <c r="B655" i="5"/>
  <c r="E655" i="5" s="1"/>
  <c r="A656" i="5"/>
  <c r="F655" i="5"/>
  <c r="F654" i="5"/>
  <c r="B647" i="14" l="1"/>
  <c r="C646" i="14"/>
  <c r="E646" i="14"/>
  <c r="F646" i="14"/>
  <c r="B655" i="7"/>
  <c r="A656" i="7"/>
  <c r="E655" i="7"/>
  <c r="D655" i="7"/>
  <c r="A656" i="8"/>
  <c r="B655" i="8"/>
  <c r="D655" i="8" s="1"/>
  <c r="A656" i="9"/>
  <c r="B655" i="9"/>
  <c r="D655" i="9" s="1"/>
  <c r="B656" i="5"/>
  <c r="E656" i="5" s="1"/>
  <c r="A657" i="5"/>
  <c r="F656" i="5"/>
  <c r="B648" i="14" l="1"/>
  <c r="C647" i="14"/>
  <c r="E647" i="14"/>
  <c r="F647" i="14"/>
  <c r="B656" i="7"/>
  <c r="E656" i="7"/>
  <c r="D656" i="7"/>
  <c r="A657" i="7"/>
  <c r="E655" i="8"/>
  <c r="B656" i="8"/>
  <c r="D656" i="8" s="1"/>
  <c r="A657" i="8"/>
  <c r="E656" i="8"/>
  <c r="E655" i="9"/>
  <c r="A657" i="9"/>
  <c r="B656" i="9"/>
  <c r="E656" i="9" s="1"/>
  <c r="B657" i="5"/>
  <c r="E657" i="5" s="1"/>
  <c r="A658" i="5"/>
  <c r="F657" i="5"/>
  <c r="B649" i="14" l="1"/>
  <c r="C648" i="14"/>
  <c r="E648" i="14"/>
  <c r="F648" i="14"/>
  <c r="B657" i="7"/>
  <c r="D657" i="7" s="1"/>
  <c r="A658" i="7"/>
  <c r="E657" i="7"/>
  <c r="A658" i="8"/>
  <c r="B657" i="8"/>
  <c r="D657" i="8" s="1"/>
  <c r="E657" i="9"/>
  <c r="D656" i="9"/>
  <c r="A658" i="9"/>
  <c r="B657" i="9"/>
  <c r="D657" i="9" s="1"/>
  <c r="A659" i="5"/>
  <c r="B658" i="5"/>
  <c r="E658" i="5" s="1"/>
  <c r="B650" i="14" l="1"/>
  <c r="C649" i="14"/>
  <c r="E649" i="14"/>
  <c r="F649" i="14"/>
  <c r="B658" i="7"/>
  <c r="E658" i="7"/>
  <c r="D658" i="7"/>
  <c r="A659" i="7"/>
  <c r="A659" i="8"/>
  <c r="B658" i="8"/>
  <c r="D658" i="8" s="1"/>
  <c r="E657" i="8"/>
  <c r="A659" i="9"/>
  <c r="B658" i="9"/>
  <c r="E658" i="9" s="1"/>
  <c r="F658" i="5"/>
  <c r="A660" i="5"/>
  <c r="B659" i="5"/>
  <c r="E659" i="5" s="1"/>
  <c r="F659" i="5"/>
  <c r="B651" i="14" l="1"/>
  <c r="C650" i="14"/>
  <c r="E650" i="14"/>
  <c r="F650" i="14"/>
  <c r="B659" i="7"/>
  <c r="A660" i="7"/>
  <c r="E659" i="7"/>
  <c r="D659" i="7"/>
  <c r="E658" i="8"/>
  <c r="B659" i="8"/>
  <c r="E659" i="8" s="1"/>
  <c r="A660" i="8"/>
  <c r="D658" i="9"/>
  <c r="A660" i="9"/>
  <c r="B659" i="9"/>
  <c r="D659" i="9" s="1"/>
  <c r="A661" i="5"/>
  <c r="B660" i="5"/>
  <c r="E660" i="5" s="1"/>
  <c r="B652" i="14" l="1"/>
  <c r="C651" i="14"/>
  <c r="E651" i="14"/>
  <c r="F651" i="14"/>
  <c r="B660" i="7"/>
  <c r="E660" i="7" s="1"/>
  <c r="D660" i="7"/>
  <c r="A661" i="7"/>
  <c r="D659" i="8"/>
  <c r="B660" i="8"/>
  <c r="E660" i="8" s="1"/>
  <c r="A661" i="8"/>
  <c r="E659" i="9"/>
  <c r="A661" i="9"/>
  <c r="B660" i="9"/>
  <c r="E660" i="9" s="1"/>
  <c r="F660" i="5"/>
  <c r="A662" i="5"/>
  <c r="B661" i="5"/>
  <c r="E661" i="5" s="1"/>
  <c r="F661" i="5"/>
  <c r="B653" i="14" l="1"/>
  <c r="C652" i="14"/>
  <c r="E652" i="14"/>
  <c r="F652" i="14"/>
  <c r="B661" i="7"/>
  <c r="D661" i="7"/>
  <c r="A662" i="7"/>
  <c r="E661" i="7"/>
  <c r="B661" i="8"/>
  <c r="D661" i="8" s="1"/>
  <c r="A662" i="8"/>
  <c r="D660" i="8"/>
  <c r="D660" i="9"/>
  <c r="A662" i="9"/>
  <c r="B661" i="9"/>
  <c r="D661" i="9" s="1"/>
  <c r="B662" i="5"/>
  <c r="E662" i="5" s="1"/>
  <c r="A663" i="5"/>
  <c r="F662" i="5"/>
  <c r="B654" i="14" l="1"/>
  <c r="C653" i="14"/>
  <c r="E653" i="14"/>
  <c r="F653" i="14"/>
  <c r="B662" i="7"/>
  <c r="E662" i="7"/>
  <c r="A663" i="7"/>
  <c r="D662" i="7"/>
  <c r="A663" i="8"/>
  <c r="B662" i="8"/>
  <c r="D662" i="8" s="1"/>
  <c r="E661" i="8"/>
  <c r="E661" i="9"/>
  <c r="A663" i="9"/>
  <c r="B662" i="9"/>
  <c r="E662" i="9" s="1"/>
  <c r="A664" i="5"/>
  <c r="B663" i="5"/>
  <c r="E663" i="5" s="1"/>
  <c r="F663" i="5"/>
  <c r="B655" i="14" l="1"/>
  <c r="C654" i="14"/>
  <c r="E654" i="14"/>
  <c r="F654" i="14"/>
  <c r="B663" i="7"/>
  <c r="E663" i="7" s="1"/>
  <c r="A664" i="7"/>
  <c r="D663" i="8"/>
  <c r="B663" i="8"/>
  <c r="A664" i="8"/>
  <c r="E663" i="8"/>
  <c r="E662" i="8"/>
  <c r="D662" i="9"/>
  <c r="D663" i="9"/>
  <c r="E663" i="9"/>
  <c r="A664" i="9"/>
  <c r="B663" i="9"/>
  <c r="A665" i="5"/>
  <c r="B664" i="5"/>
  <c r="E664" i="5" s="1"/>
  <c r="F664" i="5"/>
  <c r="B656" i="14" l="1"/>
  <c r="C655" i="14"/>
  <c r="E655" i="14"/>
  <c r="F655" i="14"/>
  <c r="D663" i="7"/>
  <c r="B664" i="7"/>
  <c r="E664" i="7" s="1"/>
  <c r="A665" i="7"/>
  <c r="D664" i="7"/>
  <c r="B664" i="8"/>
  <c r="D664" i="8" s="1"/>
  <c r="A665" i="8"/>
  <c r="E664" i="8"/>
  <c r="A665" i="9"/>
  <c r="B664" i="9"/>
  <c r="E664" i="9" s="1"/>
  <c r="B665" i="5"/>
  <c r="E665" i="5" s="1"/>
  <c r="A666" i="5"/>
  <c r="F665" i="5"/>
  <c r="B657" i="14" l="1"/>
  <c r="C656" i="14"/>
  <c r="E656" i="14"/>
  <c r="F656" i="14"/>
  <c r="B665" i="7"/>
  <c r="D665" i="7" s="1"/>
  <c r="E665" i="7"/>
  <c r="A666" i="7"/>
  <c r="A666" i="8"/>
  <c r="B665" i="8"/>
  <c r="D665" i="8" s="1"/>
  <c r="D664" i="9"/>
  <c r="A666" i="9"/>
  <c r="B665" i="9"/>
  <c r="D665" i="9" s="1"/>
  <c r="B666" i="5"/>
  <c r="E666" i="5" s="1"/>
  <c r="A667" i="5"/>
  <c r="F666" i="5"/>
  <c r="B658" i="14" l="1"/>
  <c r="C657" i="14"/>
  <c r="E657" i="14"/>
  <c r="F657" i="14"/>
  <c r="B666" i="7"/>
  <c r="E666" i="7"/>
  <c r="A667" i="7"/>
  <c r="D666" i="7"/>
  <c r="A667" i="8"/>
  <c r="B666" i="8"/>
  <c r="D666" i="8" s="1"/>
  <c r="E665" i="8"/>
  <c r="D666" i="9"/>
  <c r="E665" i="9"/>
  <c r="A667" i="9"/>
  <c r="B666" i="9"/>
  <c r="E666" i="9" s="1"/>
  <c r="B667" i="5"/>
  <c r="E667" i="5" s="1"/>
  <c r="A668" i="5"/>
  <c r="F667" i="5"/>
  <c r="B659" i="14" l="1"/>
  <c r="C658" i="14"/>
  <c r="E658" i="14"/>
  <c r="F658" i="14"/>
  <c r="B667" i="7"/>
  <c r="A668" i="7"/>
  <c r="D667" i="7"/>
  <c r="E667" i="7"/>
  <c r="E666" i="8"/>
  <c r="D667" i="8"/>
  <c r="A668" i="8"/>
  <c r="E667" i="8"/>
  <c r="B667" i="8"/>
  <c r="A668" i="9"/>
  <c r="B667" i="9"/>
  <c r="D667" i="9" s="1"/>
  <c r="B668" i="5"/>
  <c r="E668" i="5" s="1"/>
  <c r="A669" i="5"/>
  <c r="F668" i="5"/>
  <c r="B660" i="14" l="1"/>
  <c r="C659" i="14"/>
  <c r="E659" i="14"/>
  <c r="F659" i="14"/>
  <c r="B668" i="7"/>
  <c r="A669" i="7"/>
  <c r="E668" i="7"/>
  <c r="D668" i="7"/>
  <c r="B668" i="8"/>
  <c r="D668" i="8" s="1"/>
  <c r="A669" i="8"/>
  <c r="E667" i="9"/>
  <c r="A669" i="9"/>
  <c r="B668" i="9"/>
  <c r="E668" i="9" s="1"/>
  <c r="B669" i="5"/>
  <c r="E669" i="5" s="1"/>
  <c r="A670" i="5"/>
  <c r="F669" i="5"/>
  <c r="B661" i="14" l="1"/>
  <c r="C660" i="14"/>
  <c r="E660" i="14"/>
  <c r="F660" i="14"/>
  <c r="B669" i="7"/>
  <c r="D669" i="7"/>
  <c r="A670" i="7"/>
  <c r="E669" i="7"/>
  <c r="D669" i="8"/>
  <c r="A670" i="8"/>
  <c r="B669" i="8"/>
  <c r="E669" i="8" s="1"/>
  <c r="E668" i="8"/>
  <c r="D668" i="9"/>
  <c r="A670" i="9"/>
  <c r="B669" i="9"/>
  <c r="D669" i="9" s="1"/>
  <c r="A671" i="5"/>
  <c r="B670" i="5"/>
  <c r="E670" i="5" s="1"/>
  <c r="F670" i="5"/>
  <c r="B662" i="14" l="1"/>
  <c r="C661" i="14"/>
  <c r="E661" i="14"/>
  <c r="F661" i="14"/>
  <c r="B670" i="7"/>
  <c r="E670" i="7" s="1"/>
  <c r="A671" i="7"/>
  <c r="D670" i="7"/>
  <c r="A671" i="8"/>
  <c r="B670" i="8"/>
  <c r="D670" i="8" s="1"/>
  <c r="D670" i="9"/>
  <c r="E669" i="9"/>
  <c r="A671" i="9"/>
  <c r="B670" i="9"/>
  <c r="E670" i="9" s="1"/>
  <c r="A672" i="5"/>
  <c r="B671" i="5"/>
  <c r="E671" i="5" s="1"/>
  <c r="F671" i="5"/>
  <c r="B663" i="14" l="1"/>
  <c r="C662" i="14"/>
  <c r="E662" i="14"/>
  <c r="F662" i="14"/>
  <c r="B671" i="7"/>
  <c r="E671" i="7" s="1"/>
  <c r="A672" i="7"/>
  <c r="A672" i="8"/>
  <c r="B671" i="8"/>
  <c r="D671" i="8" s="1"/>
  <c r="E670" i="8"/>
  <c r="A672" i="9"/>
  <c r="B671" i="9"/>
  <c r="D671" i="9" s="1"/>
  <c r="B672" i="5"/>
  <c r="E672" i="5" s="1"/>
  <c r="A673" i="5"/>
  <c r="F672" i="5"/>
  <c r="B664" i="14" l="1"/>
  <c r="C663" i="14"/>
  <c r="E663" i="14"/>
  <c r="F663" i="14"/>
  <c r="A673" i="7"/>
  <c r="B672" i="7"/>
  <c r="E672" i="7" s="1"/>
  <c r="D671" i="7"/>
  <c r="E671" i="8"/>
  <c r="D672" i="8"/>
  <c r="B672" i="8"/>
  <c r="A673" i="8"/>
  <c r="E672" i="8"/>
  <c r="E671" i="9"/>
  <c r="A673" i="9"/>
  <c r="B672" i="9"/>
  <c r="E672" i="9" s="1"/>
  <c r="A674" i="5"/>
  <c r="B673" i="5"/>
  <c r="E673" i="5" s="1"/>
  <c r="B665" i="14" l="1"/>
  <c r="C664" i="14"/>
  <c r="E664" i="14"/>
  <c r="F664" i="14"/>
  <c r="D672" i="7"/>
  <c r="B673" i="7"/>
  <c r="E673" i="7" s="1"/>
  <c r="A674" i="7"/>
  <c r="A674" i="8"/>
  <c r="B673" i="8"/>
  <c r="D673" i="8" s="1"/>
  <c r="D672" i="9"/>
  <c r="B673" i="9"/>
  <c r="D673" i="9" s="1"/>
  <c r="A674" i="9"/>
  <c r="F673" i="5"/>
  <c r="E674" i="5"/>
  <c r="F674" i="5"/>
  <c r="A675" i="5"/>
  <c r="B674" i="5"/>
  <c r="B666" i="14" l="1"/>
  <c r="C665" i="14"/>
  <c r="E665" i="14"/>
  <c r="F665" i="14"/>
  <c r="D673" i="7"/>
  <c r="B674" i="7"/>
  <c r="E674" i="7" s="1"/>
  <c r="A675" i="7"/>
  <c r="E673" i="8"/>
  <c r="A675" i="8"/>
  <c r="B674" i="8"/>
  <c r="E674" i="8" s="1"/>
  <c r="E673" i="9"/>
  <c r="B674" i="9"/>
  <c r="E674" i="9" s="1"/>
  <c r="A675" i="9"/>
  <c r="B675" i="5"/>
  <c r="E675" i="5" s="1"/>
  <c r="A676" i="5"/>
  <c r="F675" i="5"/>
  <c r="B667" i="14" l="1"/>
  <c r="C666" i="14"/>
  <c r="E666" i="14"/>
  <c r="F666" i="14"/>
  <c r="D674" i="7"/>
  <c r="A676" i="7"/>
  <c r="B675" i="7"/>
  <c r="E675" i="7" s="1"/>
  <c r="B675" i="8"/>
  <c r="D675" i="8" s="1"/>
  <c r="A676" i="8"/>
  <c r="D674" i="8"/>
  <c r="D674" i="9"/>
  <c r="D675" i="9"/>
  <c r="E675" i="9"/>
  <c r="A676" i="9"/>
  <c r="B675" i="9"/>
  <c r="A677" i="5"/>
  <c r="B676" i="5"/>
  <c r="E676" i="5" s="1"/>
  <c r="B668" i="14" l="1"/>
  <c r="C667" i="14"/>
  <c r="E667" i="14"/>
  <c r="F667" i="14"/>
  <c r="A677" i="7"/>
  <c r="B676" i="7"/>
  <c r="E676" i="7" s="1"/>
  <c r="D675" i="7"/>
  <c r="B676" i="8"/>
  <c r="D676" i="8" s="1"/>
  <c r="A677" i="8"/>
  <c r="E676" i="8"/>
  <c r="E675" i="8"/>
  <c r="A677" i="9"/>
  <c r="B676" i="9"/>
  <c r="E676" i="9" s="1"/>
  <c r="B677" i="5"/>
  <c r="E677" i="5" s="1"/>
  <c r="A678" i="5"/>
  <c r="F677" i="5"/>
  <c r="F676" i="5"/>
  <c r="B669" i="14" l="1"/>
  <c r="C668" i="14"/>
  <c r="E668" i="14"/>
  <c r="F668" i="14"/>
  <c r="D676" i="7"/>
  <c r="A678" i="7"/>
  <c r="B677" i="7"/>
  <c r="E677" i="7" s="1"/>
  <c r="B677" i="8"/>
  <c r="D677" i="8" s="1"/>
  <c r="A678" i="8"/>
  <c r="D676" i="9"/>
  <c r="B677" i="9"/>
  <c r="D677" i="9" s="1"/>
  <c r="A678" i="9"/>
  <c r="B678" i="5"/>
  <c r="F678" i="5"/>
  <c r="A679" i="5"/>
  <c r="E678" i="5"/>
  <c r="B670" i="14" l="1"/>
  <c r="C669" i="14"/>
  <c r="E669" i="14"/>
  <c r="F669" i="14"/>
  <c r="D677" i="7"/>
  <c r="B678" i="7"/>
  <c r="E678" i="7" s="1"/>
  <c r="A679" i="7"/>
  <c r="E677" i="8"/>
  <c r="A679" i="8"/>
  <c r="E678" i="8"/>
  <c r="B678" i="8"/>
  <c r="D678" i="8" s="1"/>
  <c r="E677" i="9"/>
  <c r="A679" i="9"/>
  <c r="B678" i="9"/>
  <c r="E678" i="9" s="1"/>
  <c r="B679" i="5"/>
  <c r="E679" i="5" s="1"/>
  <c r="A680" i="5"/>
  <c r="F679" i="5"/>
  <c r="B671" i="14" l="1"/>
  <c r="C670" i="14"/>
  <c r="E670" i="14"/>
  <c r="F670" i="14"/>
  <c r="D678" i="7"/>
  <c r="A680" i="7"/>
  <c r="B679" i="7"/>
  <c r="E679" i="7" s="1"/>
  <c r="B679" i="8"/>
  <c r="D679" i="8" s="1"/>
  <c r="A680" i="8"/>
  <c r="E679" i="8"/>
  <c r="D678" i="9"/>
  <c r="B679" i="9"/>
  <c r="D679" i="9" s="1"/>
  <c r="A680" i="9"/>
  <c r="A681" i="5"/>
  <c r="B680" i="5"/>
  <c r="F680" i="5" s="1"/>
  <c r="E680" i="5"/>
  <c r="B672" i="14" l="1"/>
  <c r="C671" i="14"/>
  <c r="E671" i="14"/>
  <c r="F671" i="14"/>
  <c r="A681" i="7"/>
  <c r="B680" i="7"/>
  <c r="E680" i="7" s="1"/>
  <c r="D679" i="7"/>
  <c r="B680" i="8"/>
  <c r="D680" i="8" s="1"/>
  <c r="A681" i="8"/>
  <c r="E680" i="8"/>
  <c r="E679" i="9"/>
  <c r="E680" i="9"/>
  <c r="D680" i="9"/>
  <c r="A681" i="9"/>
  <c r="B680" i="9"/>
  <c r="B681" i="5"/>
  <c r="E681" i="5" s="1"/>
  <c r="A682" i="5"/>
  <c r="F681" i="5"/>
  <c r="B673" i="14" l="1"/>
  <c r="C672" i="14"/>
  <c r="E672" i="14"/>
  <c r="F672" i="14"/>
  <c r="D680" i="7"/>
  <c r="A682" i="7"/>
  <c r="B681" i="7"/>
  <c r="E681" i="7" s="1"/>
  <c r="A682" i="8"/>
  <c r="B681" i="8"/>
  <c r="D681" i="8" s="1"/>
  <c r="E681" i="9"/>
  <c r="B681" i="9"/>
  <c r="D681" i="9" s="1"/>
  <c r="A682" i="9"/>
  <c r="A683" i="5"/>
  <c r="B682" i="5"/>
  <c r="E682" i="5" s="1"/>
  <c r="F682" i="5"/>
  <c r="B674" i="14" l="1"/>
  <c r="C673" i="14"/>
  <c r="E673" i="14"/>
  <c r="F673" i="14"/>
  <c r="D681" i="7"/>
  <c r="B682" i="7"/>
  <c r="E682" i="7" s="1"/>
  <c r="A683" i="7"/>
  <c r="A683" i="8"/>
  <c r="B682" i="8"/>
  <c r="D682" i="8" s="1"/>
  <c r="E681" i="8"/>
  <c r="D682" i="9"/>
  <c r="A683" i="9"/>
  <c r="B682" i="9"/>
  <c r="E682" i="9" s="1"/>
  <c r="A684" i="5"/>
  <c r="B683" i="5"/>
  <c r="E683" i="5" s="1"/>
  <c r="B675" i="14" l="1"/>
  <c r="C674" i="14"/>
  <c r="E674" i="14"/>
  <c r="F674" i="14"/>
  <c r="D682" i="7"/>
  <c r="B683" i="7"/>
  <c r="E683" i="7" s="1"/>
  <c r="A684" i="7"/>
  <c r="E682" i="8"/>
  <c r="A684" i="8"/>
  <c r="B683" i="8"/>
  <c r="D683" i="8" s="1"/>
  <c r="E683" i="9"/>
  <c r="B683" i="9"/>
  <c r="D683" i="9" s="1"/>
  <c r="A684" i="9"/>
  <c r="F683" i="5"/>
  <c r="E684" i="5"/>
  <c r="F684" i="5"/>
  <c r="A685" i="5"/>
  <c r="B684" i="5"/>
  <c r="B676" i="14" l="1"/>
  <c r="C675" i="14"/>
  <c r="E675" i="14"/>
  <c r="F675" i="14"/>
  <c r="A685" i="7"/>
  <c r="B684" i="7"/>
  <c r="E684" i="7" s="1"/>
  <c r="D683" i="7"/>
  <c r="E683" i="8"/>
  <c r="B684" i="8"/>
  <c r="D684" i="8" s="1"/>
  <c r="E684" i="8"/>
  <c r="A685" i="8"/>
  <c r="A685" i="9"/>
  <c r="B684" i="9"/>
  <c r="E684" i="9" s="1"/>
  <c r="A686" i="5"/>
  <c r="B685" i="5"/>
  <c r="E685" i="5" s="1"/>
  <c r="F685" i="5"/>
  <c r="B677" i="14" l="1"/>
  <c r="C676" i="14"/>
  <c r="E676" i="14"/>
  <c r="F676" i="14"/>
  <c r="D684" i="7"/>
  <c r="B685" i="7"/>
  <c r="E685" i="7" s="1"/>
  <c r="A686" i="7"/>
  <c r="A686" i="8"/>
  <c r="B685" i="8"/>
  <c r="D685" i="8" s="1"/>
  <c r="D684" i="9"/>
  <c r="B685" i="9"/>
  <c r="D685" i="9" s="1"/>
  <c r="A686" i="9"/>
  <c r="A687" i="5"/>
  <c r="B686" i="5"/>
  <c r="E686" i="5" s="1"/>
  <c r="F686" i="5"/>
  <c r="B678" i="14" l="1"/>
  <c r="C677" i="14"/>
  <c r="E677" i="14"/>
  <c r="F677" i="14"/>
  <c r="D685" i="7"/>
  <c r="B686" i="7"/>
  <c r="E686" i="7" s="1"/>
  <c r="A687" i="7"/>
  <c r="E685" i="8"/>
  <c r="A687" i="8"/>
  <c r="B686" i="8"/>
  <c r="E686" i="8" s="1"/>
  <c r="E685" i="9"/>
  <c r="E686" i="9"/>
  <c r="D686" i="9"/>
  <c r="A687" i="9"/>
  <c r="B686" i="9"/>
  <c r="B687" i="5"/>
  <c r="E687" i="5" s="1"/>
  <c r="A688" i="5"/>
  <c r="F687" i="5"/>
  <c r="B679" i="14" l="1"/>
  <c r="C678" i="14"/>
  <c r="E678" i="14"/>
  <c r="F678" i="14"/>
  <c r="D686" i="7"/>
  <c r="A688" i="7"/>
  <c r="B687" i="7"/>
  <c r="E687" i="7" s="1"/>
  <c r="A688" i="8"/>
  <c r="B687" i="8"/>
  <c r="D687" i="8" s="1"/>
  <c r="D686" i="8"/>
  <c r="B687" i="9"/>
  <c r="D687" i="9" s="1"/>
  <c r="A688" i="9"/>
  <c r="A689" i="5"/>
  <c r="B688" i="5"/>
  <c r="E688" i="5" s="1"/>
  <c r="F688" i="5"/>
  <c r="B680" i="14" l="1"/>
  <c r="C679" i="14"/>
  <c r="E679" i="14"/>
  <c r="F679" i="14"/>
  <c r="A689" i="7"/>
  <c r="B688" i="7"/>
  <c r="E688" i="7" s="1"/>
  <c r="D687" i="7"/>
  <c r="E687" i="8"/>
  <c r="B688" i="8"/>
  <c r="D688" i="8" s="1"/>
  <c r="E688" i="8"/>
  <c r="A689" i="8"/>
  <c r="D688" i="9"/>
  <c r="E687" i="9"/>
  <c r="A689" i="9"/>
  <c r="B688" i="9"/>
  <c r="E688" i="9" s="1"/>
  <c r="B689" i="5"/>
  <c r="E689" i="5" s="1"/>
  <c r="A690" i="5"/>
  <c r="F689" i="5"/>
  <c r="B681" i="14" l="1"/>
  <c r="C680" i="14"/>
  <c r="E680" i="14"/>
  <c r="F680" i="14"/>
  <c r="D688" i="7"/>
  <c r="A690" i="7"/>
  <c r="B689" i="7"/>
  <c r="E689" i="7" s="1"/>
  <c r="E689" i="8"/>
  <c r="A690" i="8"/>
  <c r="B689" i="8"/>
  <c r="D689" i="8" s="1"/>
  <c r="E689" i="9"/>
  <c r="B689" i="9"/>
  <c r="D689" i="9" s="1"/>
  <c r="A690" i="9"/>
  <c r="A691" i="5"/>
  <c r="B690" i="5"/>
  <c r="F690" i="5" s="1"/>
  <c r="E690" i="5"/>
  <c r="B682" i="14" l="1"/>
  <c r="C681" i="14"/>
  <c r="E681" i="14"/>
  <c r="F681" i="14"/>
  <c r="D689" i="7"/>
  <c r="B690" i="7"/>
  <c r="E690" i="7" s="1"/>
  <c r="D690" i="7"/>
  <c r="A691" i="7"/>
  <c r="A691" i="8"/>
  <c r="B690" i="8"/>
  <c r="D690" i="8" s="1"/>
  <c r="D690" i="9"/>
  <c r="A691" i="9"/>
  <c r="B690" i="9"/>
  <c r="E690" i="9" s="1"/>
  <c r="B691" i="5"/>
  <c r="E691" i="5" s="1"/>
  <c r="A692" i="5"/>
  <c r="B683" i="14" l="1"/>
  <c r="C682" i="14"/>
  <c r="E682" i="14"/>
  <c r="F682" i="14"/>
  <c r="A692" i="7"/>
  <c r="B691" i="7"/>
  <c r="E691" i="7" s="1"/>
  <c r="E690" i="8"/>
  <c r="B691" i="8"/>
  <c r="D691" i="8" s="1"/>
  <c r="A692" i="8"/>
  <c r="E691" i="9"/>
  <c r="B691" i="9"/>
  <c r="D691" i="9" s="1"/>
  <c r="A692" i="9"/>
  <c r="F691" i="5"/>
  <c r="A693" i="5"/>
  <c r="B692" i="5"/>
  <c r="F692" i="5" s="1"/>
  <c r="E692" i="5"/>
  <c r="B684" i="14" l="1"/>
  <c r="C683" i="14"/>
  <c r="E683" i="14" s="1"/>
  <c r="A693" i="7"/>
  <c r="B692" i="7"/>
  <c r="E692" i="7" s="1"/>
  <c r="D692" i="7"/>
  <c r="D691" i="7"/>
  <c r="E691" i="8"/>
  <c r="B692" i="8"/>
  <c r="E692" i="8" s="1"/>
  <c r="A693" i="8"/>
  <c r="E692" i="9"/>
  <c r="A693" i="9"/>
  <c r="B692" i="9"/>
  <c r="D692" i="9" s="1"/>
  <c r="B693" i="5"/>
  <c r="E693" i="5" s="1"/>
  <c r="A694" i="5"/>
  <c r="F693" i="5"/>
  <c r="F683" i="14" l="1"/>
  <c r="B685" i="14"/>
  <c r="C684" i="14"/>
  <c r="F684" i="14" s="1"/>
  <c r="E684" i="14"/>
  <c r="A694" i="7"/>
  <c r="B693" i="7"/>
  <c r="E693" i="7" s="1"/>
  <c r="B693" i="8"/>
  <c r="D693" i="8" s="1"/>
  <c r="A694" i="8"/>
  <c r="D692" i="8"/>
  <c r="B693" i="9"/>
  <c r="D693" i="9" s="1"/>
  <c r="A694" i="9"/>
  <c r="B694" i="5"/>
  <c r="E694" i="5" s="1"/>
  <c r="A695" i="5"/>
  <c r="F694" i="5"/>
  <c r="B686" i="14" l="1"/>
  <c r="C685" i="14"/>
  <c r="E685" i="14"/>
  <c r="F685" i="14"/>
  <c r="D693" i="7"/>
  <c r="B694" i="7"/>
  <c r="D694" i="7" s="1"/>
  <c r="A695" i="7"/>
  <c r="A695" i="8"/>
  <c r="B694" i="8"/>
  <c r="D694" i="8" s="1"/>
  <c r="E693" i="8"/>
  <c r="E693" i="9"/>
  <c r="A695" i="9"/>
  <c r="B694" i="9"/>
  <c r="E694" i="9" s="1"/>
  <c r="B695" i="5"/>
  <c r="E695" i="5" s="1"/>
  <c r="A696" i="5"/>
  <c r="F695" i="5"/>
  <c r="B687" i="14" l="1"/>
  <c r="C686" i="14"/>
  <c r="E686" i="14"/>
  <c r="F686" i="14"/>
  <c r="A696" i="7"/>
  <c r="B695" i="7"/>
  <c r="E695" i="7" s="1"/>
  <c r="E694" i="7"/>
  <c r="E694" i="8"/>
  <c r="B695" i="8"/>
  <c r="E695" i="8" s="1"/>
  <c r="A696" i="8"/>
  <c r="D694" i="9"/>
  <c r="B695" i="9"/>
  <c r="D695" i="9" s="1"/>
  <c r="A696" i="9"/>
  <c r="A697" i="5"/>
  <c r="B696" i="5"/>
  <c r="E696" i="5" s="1"/>
  <c r="F696" i="5"/>
  <c r="B688" i="14" l="1"/>
  <c r="C687" i="14"/>
  <c r="E687" i="14"/>
  <c r="F687" i="14"/>
  <c r="A697" i="7"/>
  <c r="B696" i="7"/>
  <c r="E696" i="7" s="1"/>
  <c r="D695" i="7"/>
  <c r="B696" i="8"/>
  <c r="D696" i="8" s="1"/>
  <c r="A697" i="8"/>
  <c r="E696" i="8"/>
  <c r="D695" i="8"/>
  <c r="E695" i="9"/>
  <c r="E696" i="9"/>
  <c r="D696" i="9"/>
  <c r="A697" i="9"/>
  <c r="B696" i="9"/>
  <c r="B697" i="5"/>
  <c r="E697" i="5" s="1"/>
  <c r="A698" i="5"/>
  <c r="F697" i="5"/>
  <c r="B689" i="14" l="1"/>
  <c r="C688" i="14"/>
  <c r="E688" i="14"/>
  <c r="F688" i="14"/>
  <c r="D696" i="7"/>
  <c r="B697" i="7"/>
  <c r="E697" i="7" s="1"/>
  <c r="A698" i="7"/>
  <c r="A698" i="8"/>
  <c r="B697" i="8"/>
  <c r="D697" i="8" s="1"/>
  <c r="B697" i="9"/>
  <c r="D697" i="9" s="1"/>
  <c r="A698" i="9"/>
  <c r="A699" i="5"/>
  <c r="B698" i="5"/>
  <c r="E698" i="5" s="1"/>
  <c r="F698" i="5"/>
  <c r="B690" i="14" l="1"/>
  <c r="C689" i="14"/>
  <c r="E689" i="14"/>
  <c r="F689" i="14"/>
  <c r="D697" i="7"/>
  <c r="B698" i="7"/>
  <c r="D698" i="7" s="1"/>
  <c r="A699" i="7"/>
  <c r="A699" i="8"/>
  <c r="B698" i="8"/>
  <c r="D698" i="8" s="1"/>
  <c r="E697" i="8"/>
  <c r="D698" i="9"/>
  <c r="E697" i="9"/>
  <c r="A699" i="9"/>
  <c r="B698" i="9"/>
  <c r="E698" i="9" s="1"/>
  <c r="B699" i="5"/>
  <c r="E699" i="5" s="1"/>
  <c r="A700" i="5"/>
  <c r="F699" i="5"/>
  <c r="B691" i="14" l="1"/>
  <c r="C690" i="14"/>
  <c r="E690" i="14"/>
  <c r="F690" i="14"/>
  <c r="B699" i="7"/>
  <c r="E699" i="7" s="1"/>
  <c r="A700" i="7"/>
  <c r="E698" i="7"/>
  <c r="E698" i="8"/>
  <c r="A700" i="8"/>
  <c r="B699" i="8"/>
  <c r="D699" i="8" s="1"/>
  <c r="B699" i="9"/>
  <c r="D699" i="9" s="1"/>
  <c r="A700" i="9"/>
  <c r="A701" i="5"/>
  <c r="B700" i="5"/>
  <c r="E700" i="5" s="1"/>
  <c r="F700" i="5"/>
  <c r="B692" i="14" l="1"/>
  <c r="C691" i="14"/>
  <c r="E691" i="14"/>
  <c r="F691" i="14"/>
  <c r="A701" i="7"/>
  <c r="B700" i="7"/>
  <c r="E700" i="7" s="1"/>
  <c r="D699" i="7"/>
  <c r="E699" i="8"/>
  <c r="B700" i="8"/>
  <c r="D700" i="8" s="1"/>
  <c r="E700" i="8"/>
  <c r="A701" i="8"/>
  <c r="E699" i="9"/>
  <c r="A701" i="9"/>
  <c r="B700" i="9"/>
  <c r="E700" i="9" s="1"/>
  <c r="B701" i="5"/>
  <c r="E701" i="5" s="1"/>
  <c r="A702" i="5"/>
  <c r="F701" i="5"/>
  <c r="B693" i="14" l="1"/>
  <c r="C692" i="14"/>
  <c r="E692" i="14"/>
  <c r="F692" i="14"/>
  <c r="D700" i="7"/>
  <c r="B701" i="7"/>
  <c r="D701" i="7" s="1"/>
  <c r="A702" i="7"/>
  <c r="A702" i="8"/>
  <c r="B701" i="8"/>
  <c r="D701" i="8" s="1"/>
  <c r="D701" i="9"/>
  <c r="E701" i="9"/>
  <c r="D700" i="9"/>
  <c r="B701" i="9"/>
  <c r="A702" i="9"/>
  <c r="B702" i="5"/>
  <c r="E702" i="5" s="1"/>
  <c r="A703" i="5"/>
  <c r="F702" i="5"/>
  <c r="B694" i="14" l="1"/>
  <c r="C693" i="14"/>
  <c r="E693" i="14"/>
  <c r="F693" i="14"/>
  <c r="E701" i="7"/>
  <c r="B702" i="7"/>
  <c r="D702" i="7" s="1"/>
  <c r="A703" i="7"/>
  <c r="D702" i="8"/>
  <c r="A703" i="8"/>
  <c r="B702" i="8"/>
  <c r="E702" i="8"/>
  <c r="E701" i="8"/>
  <c r="D702" i="9"/>
  <c r="A703" i="9"/>
  <c r="B702" i="9"/>
  <c r="E702" i="9" s="1"/>
  <c r="B703" i="5"/>
  <c r="E703" i="5" s="1"/>
  <c r="A704" i="5"/>
  <c r="B695" i="14" l="1"/>
  <c r="C694" i="14"/>
  <c r="E694" i="14"/>
  <c r="F694" i="14"/>
  <c r="A704" i="7"/>
  <c r="B703" i="7"/>
  <c r="E703" i="7" s="1"/>
  <c r="E702" i="7"/>
  <c r="A704" i="8"/>
  <c r="B703" i="8"/>
  <c r="D703" i="8" s="1"/>
  <c r="B703" i="9"/>
  <c r="D703" i="9" s="1"/>
  <c r="A704" i="9"/>
  <c r="F703" i="5"/>
  <c r="A705" i="5"/>
  <c r="B704" i="5"/>
  <c r="F704" i="5" s="1"/>
  <c r="B696" i="14" l="1"/>
  <c r="C695" i="14"/>
  <c r="E695" i="14"/>
  <c r="F695" i="14"/>
  <c r="A705" i="7"/>
  <c r="B704" i="7"/>
  <c r="E704" i="7" s="1"/>
  <c r="D703" i="7"/>
  <c r="E703" i="8"/>
  <c r="B704" i="8"/>
  <c r="E704" i="8" s="1"/>
  <c r="A705" i="8"/>
  <c r="D704" i="9"/>
  <c r="E703" i="9"/>
  <c r="A705" i="9"/>
  <c r="B704" i="9"/>
  <c r="E704" i="9" s="1"/>
  <c r="E704" i="5"/>
  <c r="A706" i="5"/>
  <c r="B705" i="5"/>
  <c r="E705" i="5" s="1"/>
  <c r="F705" i="5"/>
  <c r="B697" i="14" l="1"/>
  <c r="C696" i="14"/>
  <c r="E696" i="14"/>
  <c r="F696" i="14"/>
  <c r="D704" i="7"/>
  <c r="E705" i="7"/>
  <c r="A706" i="7"/>
  <c r="D705" i="7"/>
  <c r="B705" i="7"/>
  <c r="A706" i="8"/>
  <c r="B705" i="8"/>
  <c r="D705" i="8" s="1"/>
  <c r="D704" i="8"/>
  <c r="D705" i="9"/>
  <c r="E705" i="9"/>
  <c r="B705" i="9"/>
  <c r="A706" i="9"/>
  <c r="B706" i="5"/>
  <c r="E706" i="5" s="1"/>
  <c r="A707" i="5"/>
  <c r="F706" i="5"/>
  <c r="B698" i="14" l="1"/>
  <c r="C697" i="14"/>
  <c r="E697" i="14"/>
  <c r="F697" i="14"/>
  <c r="B706" i="7"/>
  <c r="E706" i="7" s="1"/>
  <c r="D706" i="7"/>
  <c r="A707" i="7"/>
  <c r="E705" i="8"/>
  <c r="A707" i="8"/>
  <c r="E706" i="8"/>
  <c r="B706" i="8"/>
  <c r="D706" i="8" s="1"/>
  <c r="E706" i="9"/>
  <c r="D706" i="9"/>
  <c r="A707" i="9"/>
  <c r="B706" i="9"/>
  <c r="F707" i="5"/>
  <c r="B707" i="5"/>
  <c r="E707" i="5" s="1"/>
  <c r="A708" i="5"/>
  <c r="B699" i="14" l="1"/>
  <c r="C698" i="14"/>
  <c r="E698" i="14"/>
  <c r="F698" i="14"/>
  <c r="A708" i="7"/>
  <c r="B707" i="7"/>
  <c r="E707" i="7" s="1"/>
  <c r="B707" i="8"/>
  <c r="D707" i="8" s="1"/>
  <c r="A708" i="8"/>
  <c r="B707" i="9"/>
  <c r="D707" i="9" s="1"/>
  <c r="A708" i="9"/>
  <c r="B708" i="5"/>
  <c r="E708" i="5" s="1"/>
  <c r="A709" i="5"/>
  <c r="B700" i="14" l="1"/>
  <c r="C699" i="14"/>
  <c r="E699" i="14" s="1"/>
  <c r="F699" i="14"/>
  <c r="A709" i="7"/>
  <c r="B708" i="7"/>
  <c r="E708" i="7" s="1"/>
  <c r="D708" i="7"/>
  <c r="D707" i="7"/>
  <c r="B708" i="8"/>
  <c r="D708" i="8" s="1"/>
  <c r="A709" i="8"/>
  <c r="E708" i="8"/>
  <c r="E707" i="8"/>
  <c r="D708" i="9"/>
  <c r="E707" i="9"/>
  <c r="A709" i="9"/>
  <c r="B708" i="9"/>
  <c r="E708" i="9" s="1"/>
  <c r="F708" i="5"/>
  <c r="A710" i="5"/>
  <c r="B709" i="5"/>
  <c r="E709" i="5" s="1"/>
  <c r="F709" i="5"/>
  <c r="B701" i="14" l="1"/>
  <c r="C700" i="14"/>
  <c r="E700" i="14"/>
  <c r="F700" i="14"/>
  <c r="A710" i="7"/>
  <c r="B709" i="7"/>
  <c r="E709" i="7" s="1"/>
  <c r="D709" i="7"/>
  <c r="B709" i="8"/>
  <c r="D709" i="8" s="1"/>
  <c r="A710" i="8"/>
  <c r="E709" i="9"/>
  <c r="B709" i="9"/>
  <c r="D709" i="9" s="1"/>
  <c r="A710" i="9"/>
  <c r="A711" i="5"/>
  <c r="B710" i="5"/>
  <c r="E710" i="5" s="1"/>
  <c r="B702" i="14" l="1"/>
  <c r="C701" i="14"/>
  <c r="E701" i="14"/>
  <c r="F701" i="14"/>
  <c r="B710" i="7"/>
  <c r="E710" i="7" s="1"/>
  <c r="A711" i="7"/>
  <c r="D710" i="7"/>
  <c r="A711" i="8"/>
  <c r="B710" i="8"/>
  <c r="D710" i="8" s="1"/>
  <c r="E709" i="8"/>
  <c r="A711" i="9"/>
  <c r="B710" i="9"/>
  <c r="E710" i="9" s="1"/>
  <c r="F710" i="5"/>
  <c r="A712" i="5"/>
  <c r="B711" i="5"/>
  <c r="E711" i="5" s="1"/>
  <c r="F711" i="5"/>
  <c r="C702" i="14" l="1"/>
  <c r="E702" i="14"/>
  <c r="F702" i="14"/>
  <c r="B703" i="14"/>
  <c r="A712" i="7"/>
  <c r="B711" i="7"/>
  <c r="E711" i="7" s="1"/>
  <c r="E710" i="8"/>
  <c r="D711" i="8"/>
  <c r="B711" i="8"/>
  <c r="A712" i="8"/>
  <c r="E711" i="8"/>
  <c r="D710" i="9"/>
  <c r="B711" i="9"/>
  <c r="D711" i="9" s="1"/>
  <c r="A712" i="9"/>
  <c r="B712" i="5"/>
  <c r="E712" i="5" s="1"/>
  <c r="A713" i="5"/>
  <c r="F712" i="5"/>
  <c r="B704" i="14" l="1"/>
  <c r="C703" i="14"/>
  <c r="E703" i="14" s="1"/>
  <c r="A713" i="7"/>
  <c r="B712" i="7"/>
  <c r="E712" i="7" s="1"/>
  <c r="D711" i="7"/>
  <c r="B712" i="8"/>
  <c r="D712" i="8" s="1"/>
  <c r="A713" i="8"/>
  <c r="E711" i="9"/>
  <c r="E712" i="9"/>
  <c r="D712" i="9"/>
  <c r="A713" i="9"/>
  <c r="B712" i="9"/>
  <c r="B713" i="5"/>
  <c r="E713" i="5" s="1"/>
  <c r="A714" i="5"/>
  <c r="F713" i="5"/>
  <c r="B705" i="14" l="1"/>
  <c r="C704" i="14"/>
  <c r="E704" i="14" s="1"/>
  <c r="F703" i="14"/>
  <c r="D712" i="7"/>
  <c r="A714" i="7"/>
  <c r="B713" i="7"/>
  <c r="E713" i="7" s="1"/>
  <c r="A714" i="8"/>
  <c r="B713" i="8"/>
  <c r="D713" i="8" s="1"/>
  <c r="E712" i="8"/>
  <c r="D713" i="9"/>
  <c r="B713" i="9"/>
  <c r="E713" i="9" s="1"/>
  <c r="A714" i="9"/>
  <c r="A715" i="5"/>
  <c r="B714" i="5"/>
  <c r="E714" i="5" s="1"/>
  <c r="F714" i="5"/>
  <c r="B706" i="14" l="1"/>
  <c r="C705" i="14"/>
  <c r="E705" i="14" s="1"/>
  <c r="F704" i="14"/>
  <c r="D713" i="7"/>
  <c r="B714" i="7"/>
  <c r="E714" i="7" s="1"/>
  <c r="A715" i="7"/>
  <c r="D714" i="7"/>
  <c r="A715" i="8"/>
  <c r="B714" i="8"/>
  <c r="D714" i="8" s="1"/>
  <c r="E713" i="8"/>
  <c r="A715" i="9"/>
  <c r="B714" i="9"/>
  <c r="E714" i="9" s="1"/>
  <c r="B715" i="5"/>
  <c r="E715" i="5" s="1"/>
  <c r="A716" i="5"/>
  <c r="F715" i="5"/>
  <c r="E706" i="14" l="1"/>
  <c r="B707" i="14"/>
  <c r="C706" i="14"/>
  <c r="F706" i="14" s="1"/>
  <c r="F705" i="14"/>
  <c r="B715" i="7"/>
  <c r="E715" i="7" s="1"/>
  <c r="A716" i="7"/>
  <c r="E714" i="8"/>
  <c r="A716" i="8"/>
  <c r="E715" i="8"/>
  <c r="B715" i="8"/>
  <c r="D715" i="8" s="1"/>
  <c r="D714" i="9"/>
  <c r="B715" i="9"/>
  <c r="D715" i="9" s="1"/>
  <c r="A716" i="9"/>
  <c r="A717" i="5"/>
  <c r="B716" i="5"/>
  <c r="E716" i="5" s="1"/>
  <c r="B708" i="14" l="1"/>
  <c r="C707" i="14"/>
  <c r="E707" i="14" s="1"/>
  <c r="A717" i="7"/>
  <c r="B716" i="7"/>
  <c r="E716" i="7" s="1"/>
  <c r="D716" i="7"/>
  <c r="D715" i="7"/>
  <c r="B716" i="8"/>
  <c r="D716" i="8" s="1"/>
  <c r="A717" i="8"/>
  <c r="E715" i="9"/>
  <c r="E716" i="9"/>
  <c r="D716" i="9"/>
  <c r="A717" i="9"/>
  <c r="B716" i="9"/>
  <c r="F716" i="5"/>
  <c r="B717" i="5"/>
  <c r="E717" i="5" s="1"/>
  <c r="A718" i="5"/>
  <c r="F717" i="5"/>
  <c r="B709" i="14" l="1"/>
  <c r="C708" i="14"/>
  <c r="E708" i="14" s="1"/>
  <c r="F707" i="14"/>
  <c r="B717" i="7"/>
  <c r="E717" i="7" s="1"/>
  <c r="A718" i="7"/>
  <c r="A718" i="8"/>
  <c r="B717" i="8"/>
  <c r="D717" i="8" s="1"/>
  <c r="E716" i="8"/>
  <c r="B717" i="9"/>
  <c r="D717" i="9" s="1"/>
  <c r="A718" i="9"/>
  <c r="B718" i="5"/>
  <c r="E718" i="5" s="1"/>
  <c r="A719" i="5"/>
  <c r="F718" i="5"/>
  <c r="B710" i="14" l="1"/>
  <c r="C709" i="14"/>
  <c r="E709" i="14" s="1"/>
  <c r="F708" i="14"/>
  <c r="D717" i="7"/>
  <c r="B718" i="7"/>
  <c r="E718" i="7" s="1"/>
  <c r="A719" i="7"/>
  <c r="D718" i="7"/>
  <c r="A719" i="8"/>
  <c r="B718" i="8"/>
  <c r="D718" i="8" s="1"/>
  <c r="E718" i="8"/>
  <c r="E717" i="8"/>
  <c r="E717" i="9"/>
  <c r="A719" i="9"/>
  <c r="B718" i="9"/>
  <c r="E718" i="9" s="1"/>
  <c r="B719" i="5"/>
  <c r="E719" i="5" s="1"/>
  <c r="A720" i="5"/>
  <c r="F719" i="5"/>
  <c r="B711" i="14" l="1"/>
  <c r="C710" i="14"/>
  <c r="E710" i="14" s="1"/>
  <c r="F709" i="14"/>
  <c r="A720" i="7"/>
  <c r="B719" i="7"/>
  <c r="E719" i="7" s="1"/>
  <c r="A720" i="8"/>
  <c r="B719" i="8"/>
  <c r="D719" i="8" s="1"/>
  <c r="D718" i="9"/>
  <c r="B719" i="9"/>
  <c r="D719" i="9" s="1"/>
  <c r="A720" i="9"/>
  <c r="B720" i="5"/>
  <c r="E720" i="5" s="1"/>
  <c r="A721" i="5"/>
  <c r="B712" i="14" l="1"/>
  <c r="C711" i="14"/>
  <c r="E711" i="14" s="1"/>
  <c r="F710" i="14"/>
  <c r="A721" i="7"/>
  <c r="B720" i="7"/>
  <c r="E720" i="7" s="1"/>
  <c r="D719" i="7"/>
  <c r="E719" i="8"/>
  <c r="B720" i="8"/>
  <c r="E720" i="8" s="1"/>
  <c r="A721" i="8"/>
  <c r="E719" i="9"/>
  <c r="A721" i="9"/>
  <c r="B720" i="9"/>
  <c r="E720" i="9" s="1"/>
  <c r="F720" i="5"/>
  <c r="E721" i="5"/>
  <c r="F721" i="5"/>
  <c r="A722" i="5"/>
  <c r="B721" i="5"/>
  <c r="B713" i="14" l="1"/>
  <c r="C712" i="14"/>
  <c r="E712" i="14" s="1"/>
  <c r="F711" i="14"/>
  <c r="B721" i="7"/>
  <c r="E721" i="7" s="1"/>
  <c r="A722" i="7"/>
  <c r="D721" i="7"/>
  <c r="D720" i="7"/>
  <c r="A722" i="8"/>
  <c r="B721" i="8"/>
  <c r="D721" i="8" s="1"/>
  <c r="D720" i="8"/>
  <c r="D720" i="9"/>
  <c r="B721" i="9"/>
  <c r="D721" i="9" s="1"/>
  <c r="A722" i="9"/>
  <c r="B722" i="5"/>
  <c r="E722" i="5" s="1"/>
  <c r="A723" i="5"/>
  <c r="F722" i="5"/>
  <c r="B714" i="14" l="1"/>
  <c r="C713" i="14"/>
  <c r="E713" i="14" s="1"/>
  <c r="F712" i="14"/>
  <c r="B722" i="7"/>
  <c r="E722" i="7" s="1"/>
  <c r="A723" i="7"/>
  <c r="A723" i="8"/>
  <c r="B722" i="8"/>
  <c r="D722" i="8" s="1"/>
  <c r="E721" i="8"/>
  <c r="E721" i="9"/>
  <c r="E722" i="9"/>
  <c r="D722" i="9"/>
  <c r="A723" i="9"/>
  <c r="B722" i="9"/>
  <c r="A724" i="5"/>
  <c r="B723" i="5"/>
  <c r="E723" i="5" s="1"/>
  <c r="E714" i="14" l="1"/>
  <c r="B715" i="14"/>
  <c r="C714" i="14"/>
  <c r="F714" i="14" s="1"/>
  <c r="F713" i="14"/>
  <c r="D722" i="7"/>
  <c r="B723" i="7"/>
  <c r="E723" i="7" s="1"/>
  <c r="A724" i="7"/>
  <c r="E722" i="8"/>
  <c r="B723" i="8"/>
  <c r="D723" i="8" s="1"/>
  <c r="A724" i="8"/>
  <c r="B723" i="9"/>
  <c r="D723" i="9" s="1"/>
  <c r="A724" i="9"/>
  <c r="A725" i="5"/>
  <c r="B724" i="5"/>
  <c r="E724" i="5" s="1"/>
  <c r="F724" i="5"/>
  <c r="F723" i="5"/>
  <c r="B716" i="14" l="1"/>
  <c r="C715" i="14"/>
  <c r="E715" i="14" s="1"/>
  <c r="A725" i="7"/>
  <c r="B724" i="7"/>
  <c r="E724" i="7" s="1"/>
  <c r="D724" i="7"/>
  <c r="D723" i="7"/>
  <c r="E723" i="8"/>
  <c r="B724" i="8"/>
  <c r="E724" i="8" s="1"/>
  <c r="A725" i="8"/>
  <c r="E723" i="9"/>
  <c r="A725" i="9"/>
  <c r="B724" i="9"/>
  <c r="E724" i="9" s="1"/>
  <c r="A726" i="5"/>
  <c r="B725" i="5"/>
  <c r="E725" i="5" s="1"/>
  <c r="F725" i="5"/>
  <c r="B717" i="14" l="1"/>
  <c r="C716" i="14"/>
  <c r="E716" i="14" s="1"/>
  <c r="F715" i="14"/>
  <c r="A726" i="7"/>
  <c r="B725" i="7"/>
  <c r="E725" i="7" s="1"/>
  <c r="B725" i="8"/>
  <c r="D725" i="8" s="1"/>
  <c r="A726" i="8"/>
  <c r="D724" i="8"/>
  <c r="D724" i="9"/>
  <c r="B725" i="9"/>
  <c r="D725" i="9" s="1"/>
  <c r="A726" i="9"/>
  <c r="A727" i="5"/>
  <c r="B726" i="5"/>
  <c r="E726" i="5" s="1"/>
  <c r="B718" i="14" l="1"/>
  <c r="C717" i="14"/>
  <c r="E717" i="14" s="1"/>
  <c r="F716" i="14"/>
  <c r="D725" i="7"/>
  <c r="B726" i="7"/>
  <c r="D726" i="7" s="1"/>
  <c r="A727" i="7"/>
  <c r="A727" i="8"/>
  <c r="B726" i="8"/>
  <c r="D726" i="8" s="1"/>
  <c r="E725" i="8"/>
  <c r="E725" i="9"/>
  <c r="E726" i="9"/>
  <c r="D726" i="9"/>
  <c r="A727" i="9"/>
  <c r="B726" i="9"/>
  <c r="F726" i="5"/>
  <c r="A728" i="5"/>
  <c r="B727" i="5"/>
  <c r="F727" i="5" s="1"/>
  <c r="F717" i="14" l="1"/>
  <c r="B719" i="14"/>
  <c r="C718" i="14"/>
  <c r="E718" i="14" s="1"/>
  <c r="A728" i="7"/>
  <c r="B727" i="7"/>
  <c r="E727" i="7" s="1"/>
  <c r="E726" i="7"/>
  <c r="E726" i="8"/>
  <c r="D727" i="8"/>
  <c r="B727" i="8"/>
  <c r="A728" i="8"/>
  <c r="E727" i="8"/>
  <c r="B727" i="9"/>
  <c r="D727" i="9" s="1"/>
  <c r="A728" i="9"/>
  <c r="A729" i="5"/>
  <c r="B728" i="5"/>
  <c r="E728" i="5" s="1"/>
  <c r="F728" i="5"/>
  <c r="E727" i="5"/>
  <c r="E719" i="14" l="1"/>
  <c r="B720" i="14"/>
  <c r="C719" i="14"/>
  <c r="F719" i="14" s="1"/>
  <c r="F718" i="14"/>
  <c r="A729" i="7"/>
  <c r="B728" i="7"/>
  <c r="E728" i="7" s="1"/>
  <c r="D728" i="7"/>
  <c r="D727" i="7"/>
  <c r="B728" i="8"/>
  <c r="D728" i="8" s="1"/>
  <c r="A729" i="8"/>
  <c r="D728" i="9"/>
  <c r="E727" i="9"/>
  <c r="A729" i="9"/>
  <c r="B728" i="9"/>
  <c r="E728" i="9" s="1"/>
  <c r="B729" i="5"/>
  <c r="E729" i="5" s="1"/>
  <c r="A730" i="5"/>
  <c r="F729" i="5"/>
  <c r="B721" i="14" l="1"/>
  <c r="C720" i="14"/>
  <c r="E720" i="14" s="1"/>
  <c r="A730" i="7"/>
  <c r="B729" i="7"/>
  <c r="E729" i="7" s="1"/>
  <c r="A730" i="8"/>
  <c r="B729" i="8"/>
  <c r="D729" i="8" s="1"/>
  <c r="E728" i="8"/>
  <c r="B729" i="9"/>
  <c r="D729" i="9" s="1"/>
  <c r="A730" i="9"/>
  <c r="B730" i="5"/>
  <c r="E730" i="5" s="1"/>
  <c r="A731" i="5"/>
  <c r="F730" i="5"/>
  <c r="B722" i="14" l="1"/>
  <c r="C721" i="14"/>
  <c r="E721" i="14" s="1"/>
  <c r="F720" i="14"/>
  <c r="B730" i="7"/>
  <c r="E730" i="7" s="1"/>
  <c r="A731" i="7"/>
  <c r="D729" i="7"/>
  <c r="A731" i="8"/>
  <c r="B730" i="8"/>
  <c r="D730" i="8" s="1"/>
  <c r="E729" i="8"/>
  <c r="E729" i="9"/>
  <c r="E730" i="9"/>
  <c r="D730" i="9"/>
  <c r="A731" i="9"/>
  <c r="B730" i="9"/>
  <c r="A732" i="5"/>
  <c r="B731" i="5"/>
  <c r="E731" i="5" s="1"/>
  <c r="B723" i="14" l="1"/>
  <c r="C722" i="14"/>
  <c r="E722" i="14" s="1"/>
  <c r="F721" i="14"/>
  <c r="D730" i="7"/>
  <c r="B731" i="7"/>
  <c r="E731" i="7" s="1"/>
  <c r="A732" i="7"/>
  <c r="E730" i="8"/>
  <c r="A732" i="8"/>
  <c r="E731" i="8"/>
  <c r="B731" i="8"/>
  <c r="D731" i="8" s="1"/>
  <c r="B731" i="9"/>
  <c r="D731" i="9" s="1"/>
  <c r="A732" i="9"/>
  <c r="A733" i="5"/>
  <c r="B732" i="5"/>
  <c r="F732" i="5" s="1"/>
  <c r="E732" i="5"/>
  <c r="F731" i="5"/>
  <c r="B724" i="14" l="1"/>
  <c r="C723" i="14"/>
  <c r="E723" i="14" s="1"/>
  <c r="F722" i="14"/>
  <c r="A733" i="7"/>
  <c r="B732" i="7"/>
  <c r="E732" i="7" s="1"/>
  <c r="D731" i="7"/>
  <c r="B732" i="8"/>
  <c r="D732" i="8" s="1"/>
  <c r="E732" i="8"/>
  <c r="A733" i="8"/>
  <c r="D732" i="9"/>
  <c r="E731" i="9"/>
  <c r="A733" i="9"/>
  <c r="B732" i="9"/>
  <c r="E732" i="9" s="1"/>
  <c r="B733" i="5"/>
  <c r="E733" i="5" s="1"/>
  <c r="A734" i="5"/>
  <c r="F733" i="5"/>
  <c r="B725" i="14" l="1"/>
  <c r="C724" i="14"/>
  <c r="E724" i="14" s="1"/>
  <c r="F723" i="14"/>
  <c r="D732" i="7"/>
  <c r="B733" i="7"/>
  <c r="D733" i="7" s="1"/>
  <c r="A734" i="7"/>
  <c r="A734" i="8"/>
  <c r="B733" i="8"/>
  <c r="D733" i="8" s="1"/>
  <c r="D733" i="9"/>
  <c r="E733" i="9"/>
  <c r="B733" i="9"/>
  <c r="A734" i="9"/>
  <c r="A735" i="5"/>
  <c r="B734" i="5"/>
  <c r="E734" i="5" s="1"/>
  <c r="F734" i="5"/>
  <c r="B726" i="14" l="1"/>
  <c r="C725" i="14"/>
  <c r="E725" i="14" s="1"/>
  <c r="F724" i="14"/>
  <c r="B734" i="7"/>
  <c r="E734" i="7" s="1"/>
  <c r="A735" i="7"/>
  <c r="D734" i="7"/>
  <c r="E733" i="7"/>
  <c r="A735" i="8"/>
  <c r="B734" i="8"/>
  <c r="D734" i="8" s="1"/>
  <c r="E734" i="8"/>
  <c r="E733" i="8"/>
  <c r="A735" i="9"/>
  <c r="B734" i="9"/>
  <c r="E734" i="9" s="1"/>
  <c r="B735" i="5"/>
  <c r="E735" i="5" s="1"/>
  <c r="A736" i="5"/>
  <c r="F735" i="5"/>
  <c r="B727" i="14" l="1"/>
  <c r="C726" i="14"/>
  <c r="E726" i="14" s="1"/>
  <c r="F725" i="14"/>
  <c r="B735" i="7"/>
  <c r="E735" i="7" s="1"/>
  <c r="A736" i="7"/>
  <c r="A736" i="8"/>
  <c r="B735" i="8"/>
  <c r="D735" i="8" s="1"/>
  <c r="D734" i="9"/>
  <c r="B735" i="9"/>
  <c r="D735" i="9" s="1"/>
  <c r="A736" i="9"/>
  <c r="B736" i="5"/>
  <c r="E736" i="5" s="1"/>
  <c r="A737" i="5"/>
  <c r="B728" i="14" l="1"/>
  <c r="C727" i="14"/>
  <c r="E727" i="14" s="1"/>
  <c r="F726" i="14"/>
  <c r="A737" i="7"/>
  <c r="B736" i="7"/>
  <c r="E736" i="7" s="1"/>
  <c r="D735" i="7"/>
  <c r="E735" i="8"/>
  <c r="B736" i="8"/>
  <c r="E736" i="8" s="1"/>
  <c r="A737" i="8"/>
  <c r="E735" i="9"/>
  <c r="A737" i="9"/>
  <c r="B736" i="9"/>
  <c r="E736" i="9" s="1"/>
  <c r="F736" i="5"/>
  <c r="A738" i="5"/>
  <c r="B737" i="5"/>
  <c r="E737" i="5" s="1"/>
  <c r="B729" i="14" l="1"/>
  <c r="C728" i="14"/>
  <c r="E728" i="14" s="1"/>
  <c r="F727" i="14"/>
  <c r="D736" i="7"/>
  <c r="B737" i="7"/>
  <c r="D737" i="7" s="1"/>
  <c r="A738" i="7"/>
  <c r="A738" i="8"/>
  <c r="B737" i="8"/>
  <c r="D737" i="8" s="1"/>
  <c r="D736" i="8"/>
  <c r="D736" i="9"/>
  <c r="B737" i="9"/>
  <c r="D737" i="9" s="1"/>
  <c r="A738" i="9"/>
  <c r="B738" i="5"/>
  <c r="E738" i="5" s="1"/>
  <c r="A739" i="5"/>
  <c r="F738" i="5"/>
  <c r="F737" i="5"/>
  <c r="F728" i="14" l="1"/>
  <c r="B730" i="14"/>
  <c r="C729" i="14"/>
  <c r="E729" i="14" s="1"/>
  <c r="E737" i="7"/>
  <c r="B738" i="7"/>
  <c r="E738" i="7" s="1"/>
  <c r="D738" i="7"/>
  <c r="A739" i="7"/>
  <c r="A739" i="8"/>
  <c r="B738" i="8"/>
  <c r="D738" i="8" s="1"/>
  <c r="E737" i="8"/>
  <c r="E737" i="9"/>
  <c r="E738" i="9"/>
  <c r="D738" i="9"/>
  <c r="A739" i="9"/>
  <c r="B738" i="9"/>
  <c r="B739" i="5"/>
  <c r="E739" i="5" s="1"/>
  <c r="A740" i="5"/>
  <c r="F739" i="5"/>
  <c r="B731" i="14" l="1"/>
  <c r="C730" i="14"/>
  <c r="E730" i="14" s="1"/>
  <c r="F729" i="14"/>
  <c r="A740" i="7"/>
  <c r="B739" i="7"/>
  <c r="E739" i="7" s="1"/>
  <c r="E738" i="8"/>
  <c r="B739" i="8"/>
  <c r="E739" i="8" s="1"/>
  <c r="A740" i="8"/>
  <c r="B739" i="9"/>
  <c r="D739" i="9" s="1"/>
  <c r="A740" i="9"/>
  <c r="B740" i="5"/>
  <c r="E740" i="5" s="1"/>
  <c r="A741" i="5"/>
  <c r="F740" i="5"/>
  <c r="F730" i="14" l="1"/>
  <c r="E731" i="14"/>
  <c r="F731" i="14"/>
  <c r="B732" i="14"/>
  <c r="C731" i="14"/>
  <c r="A741" i="7"/>
  <c r="B740" i="7"/>
  <c r="E740" i="7" s="1"/>
  <c r="D740" i="7"/>
  <c r="D739" i="7"/>
  <c r="D739" i="8"/>
  <c r="D740" i="8"/>
  <c r="B740" i="8"/>
  <c r="A741" i="8"/>
  <c r="E740" i="8"/>
  <c r="D740" i="9"/>
  <c r="E739" i="9"/>
  <c r="A741" i="9"/>
  <c r="B740" i="9"/>
  <c r="E740" i="9" s="1"/>
  <c r="A742" i="5"/>
  <c r="B741" i="5"/>
  <c r="E741" i="5" s="1"/>
  <c r="F741" i="5"/>
  <c r="B733" i="14" l="1"/>
  <c r="C732" i="14"/>
  <c r="E732" i="14" s="1"/>
  <c r="A742" i="7"/>
  <c r="B741" i="7"/>
  <c r="E741" i="7" s="1"/>
  <c r="B741" i="8"/>
  <c r="D741" i="8" s="1"/>
  <c r="A742" i="8"/>
  <c r="B741" i="9"/>
  <c r="D741" i="9" s="1"/>
  <c r="A742" i="9"/>
  <c r="A743" i="5"/>
  <c r="B742" i="5"/>
  <c r="E742" i="5" s="1"/>
  <c r="F742" i="5"/>
  <c r="F732" i="14" l="1"/>
  <c r="E733" i="14"/>
  <c r="F733" i="14"/>
  <c r="B734" i="14"/>
  <c r="C733" i="14"/>
  <c r="D741" i="7"/>
  <c r="B742" i="7"/>
  <c r="E742" i="7" s="1"/>
  <c r="D742" i="7"/>
  <c r="A743" i="7"/>
  <c r="A743" i="8"/>
  <c r="B742" i="8"/>
  <c r="D742" i="8" s="1"/>
  <c r="E741" i="8"/>
  <c r="E741" i="9"/>
  <c r="E742" i="9"/>
  <c r="D742" i="9"/>
  <c r="A743" i="9"/>
  <c r="B742" i="9"/>
  <c r="A744" i="5"/>
  <c r="B743" i="5"/>
  <c r="E743" i="5" s="1"/>
  <c r="F743" i="5"/>
  <c r="B735" i="14" l="1"/>
  <c r="C734" i="14"/>
  <c r="E734" i="14" s="1"/>
  <c r="A744" i="7"/>
  <c r="B743" i="7"/>
  <c r="E743" i="7" s="1"/>
  <c r="E742" i="8"/>
  <c r="B743" i="8"/>
  <c r="E743" i="8" s="1"/>
  <c r="A744" i="8"/>
  <c r="B743" i="9"/>
  <c r="D743" i="9" s="1"/>
  <c r="A744" i="9"/>
  <c r="A745" i="5"/>
  <c r="B744" i="5"/>
  <c r="E744" i="5" s="1"/>
  <c r="F744" i="5"/>
  <c r="F734" i="14" l="1"/>
  <c r="F735" i="14"/>
  <c r="B736" i="14"/>
  <c r="C735" i="14"/>
  <c r="E735" i="14" s="1"/>
  <c r="A745" i="7"/>
  <c r="B744" i="7"/>
  <c r="E744" i="7" s="1"/>
  <c r="D743" i="7"/>
  <c r="B744" i="8"/>
  <c r="D744" i="8" s="1"/>
  <c r="A745" i="8"/>
  <c r="E744" i="8"/>
  <c r="D743" i="8"/>
  <c r="D744" i="9"/>
  <c r="E743" i="9"/>
  <c r="A745" i="9"/>
  <c r="B744" i="9"/>
  <c r="E744" i="9" s="1"/>
  <c r="A746" i="5"/>
  <c r="B745" i="5"/>
  <c r="E745" i="5" s="1"/>
  <c r="F745" i="5"/>
  <c r="B737" i="14" l="1"/>
  <c r="C736" i="14"/>
  <c r="E736" i="14" s="1"/>
  <c r="D744" i="7"/>
  <c r="A746" i="7"/>
  <c r="B745" i="7"/>
  <c r="E745" i="7" s="1"/>
  <c r="A746" i="8"/>
  <c r="B745" i="8"/>
  <c r="D745" i="8" s="1"/>
  <c r="B745" i="9"/>
  <c r="D745" i="9" s="1"/>
  <c r="A746" i="9"/>
  <c r="B746" i="5"/>
  <c r="E746" i="5" s="1"/>
  <c r="A747" i="5"/>
  <c r="F746" i="5"/>
  <c r="B738" i="14" l="1"/>
  <c r="C737" i="14"/>
  <c r="E737" i="14" s="1"/>
  <c r="F736" i="14"/>
  <c r="D745" i="7"/>
  <c r="B746" i="7"/>
  <c r="E746" i="7" s="1"/>
  <c r="A747" i="7"/>
  <c r="D746" i="7"/>
  <c r="A747" i="8"/>
  <c r="B746" i="8"/>
  <c r="D746" i="8" s="1"/>
  <c r="E745" i="8"/>
  <c r="E745" i="9"/>
  <c r="E746" i="9"/>
  <c r="D746" i="9"/>
  <c r="A747" i="9"/>
  <c r="B746" i="9"/>
  <c r="B747" i="5"/>
  <c r="E747" i="5" s="1"/>
  <c r="A748" i="5"/>
  <c r="F747" i="5"/>
  <c r="E738" i="14" l="1"/>
  <c r="F738" i="14"/>
  <c r="B739" i="14"/>
  <c r="C738" i="14"/>
  <c r="F737" i="14"/>
  <c r="B747" i="7"/>
  <c r="E747" i="7" s="1"/>
  <c r="A748" i="7"/>
  <c r="E746" i="8"/>
  <c r="A748" i="8"/>
  <c r="B747" i="8"/>
  <c r="D747" i="8" s="1"/>
  <c r="E747" i="9"/>
  <c r="B747" i="9"/>
  <c r="D747" i="9" s="1"/>
  <c r="A748" i="9"/>
  <c r="B748" i="5"/>
  <c r="E748" i="5" s="1"/>
  <c r="A749" i="5"/>
  <c r="F748" i="5"/>
  <c r="B740" i="14" l="1"/>
  <c r="C739" i="14"/>
  <c r="E739" i="14" s="1"/>
  <c r="A749" i="7"/>
  <c r="B748" i="7"/>
  <c r="E748" i="7" s="1"/>
  <c r="D747" i="7"/>
  <c r="D748" i="8"/>
  <c r="B748" i="8"/>
  <c r="E748" i="8"/>
  <c r="A749" i="8"/>
  <c r="E747" i="8"/>
  <c r="A749" i="9"/>
  <c r="B748" i="9"/>
  <c r="E748" i="9" s="1"/>
  <c r="B749" i="5"/>
  <c r="E749" i="5" s="1"/>
  <c r="A750" i="5"/>
  <c r="B741" i="14" l="1"/>
  <c r="C740" i="14"/>
  <c r="E740" i="14" s="1"/>
  <c r="F739" i="14"/>
  <c r="D748" i="7"/>
  <c r="B749" i="7"/>
  <c r="E749" i="7" s="1"/>
  <c r="D749" i="7"/>
  <c r="A750" i="7"/>
  <c r="A750" i="8"/>
  <c r="B749" i="8"/>
  <c r="D749" i="8" s="1"/>
  <c r="D748" i="9"/>
  <c r="B749" i="9"/>
  <c r="D749" i="9" s="1"/>
  <c r="A750" i="9"/>
  <c r="F749" i="5"/>
  <c r="B750" i="5"/>
  <c r="E750" i="5" s="1"/>
  <c r="A751" i="5"/>
  <c r="F750" i="5"/>
  <c r="B742" i="14" l="1"/>
  <c r="C741" i="14"/>
  <c r="E741" i="14" s="1"/>
  <c r="F740" i="14"/>
  <c r="B750" i="7"/>
  <c r="E750" i="7" s="1"/>
  <c r="A751" i="7"/>
  <c r="E749" i="8"/>
  <c r="A751" i="8"/>
  <c r="B750" i="8"/>
  <c r="E750" i="8" s="1"/>
  <c r="E749" i="9"/>
  <c r="A751" i="9"/>
  <c r="B750" i="9"/>
  <c r="E750" i="9" s="1"/>
  <c r="B751" i="5"/>
  <c r="E751" i="5" s="1"/>
  <c r="A752" i="5"/>
  <c r="F751" i="5"/>
  <c r="B743" i="14" l="1"/>
  <c r="C742" i="14"/>
  <c r="E742" i="14" s="1"/>
  <c r="F742" i="14"/>
  <c r="F741" i="14"/>
  <c r="D750" i="7"/>
  <c r="A752" i="7"/>
  <c r="B751" i="7"/>
  <c r="E751" i="7" s="1"/>
  <c r="D750" i="8"/>
  <c r="A752" i="8"/>
  <c r="E751" i="8"/>
  <c r="B751" i="8"/>
  <c r="D751" i="8" s="1"/>
  <c r="D750" i="9"/>
  <c r="B751" i="9"/>
  <c r="D751" i="9" s="1"/>
  <c r="A752" i="9"/>
  <c r="B752" i="5"/>
  <c r="E752" i="5" s="1"/>
  <c r="A753" i="5"/>
  <c r="F752" i="5"/>
  <c r="B744" i="14" l="1"/>
  <c r="C743" i="14"/>
  <c r="E743" i="14" s="1"/>
  <c r="A753" i="7"/>
  <c r="B752" i="7"/>
  <c r="E752" i="7" s="1"/>
  <c r="D751" i="7"/>
  <c r="B752" i="8"/>
  <c r="D752" i="8" s="1"/>
  <c r="E752" i="8"/>
  <c r="A753" i="8"/>
  <c r="E751" i="9"/>
  <c r="E752" i="9"/>
  <c r="D752" i="9"/>
  <c r="A753" i="9"/>
  <c r="B752" i="9"/>
  <c r="A754" i="5"/>
  <c r="B753" i="5"/>
  <c r="E753" i="5" s="1"/>
  <c r="F753" i="5"/>
  <c r="F743" i="14" l="1"/>
  <c r="B745" i="14"/>
  <c r="C744" i="14"/>
  <c r="F744" i="14" s="1"/>
  <c r="D752" i="7"/>
  <c r="A754" i="7"/>
  <c r="D753" i="7"/>
  <c r="B753" i="7"/>
  <c r="E753" i="7" s="1"/>
  <c r="A754" i="8"/>
  <c r="B753" i="8"/>
  <c r="D753" i="8" s="1"/>
  <c r="E753" i="9"/>
  <c r="B753" i="9"/>
  <c r="D753" i="9" s="1"/>
  <c r="A754" i="9"/>
  <c r="A755" i="5"/>
  <c r="B754" i="5"/>
  <c r="E754" i="5" s="1"/>
  <c r="B746" i="14" l="1"/>
  <c r="C745" i="14"/>
  <c r="E745" i="14" s="1"/>
  <c r="E744" i="14"/>
  <c r="B754" i="7"/>
  <c r="E754" i="7" s="1"/>
  <c r="A755" i="7"/>
  <c r="A755" i="8"/>
  <c r="B754" i="8"/>
  <c r="D754" i="8" s="1"/>
  <c r="E753" i="8"/>
  <c r="A755" i="9"/>
  <c r="B754" i="9"/>
  <c r="E754" i="9" s="1"/>
  <c r="F754" i="5"/>
  <c r="B755" i="5"/>
  <c r="F755" i="5" s="1"/>
  <c r="A756" i="5"/>
  <c r="E755" i="5"/>
  <c r="E746" i="14" l="1"/>
  <c r="B747" i="14"/>
  <c r="C746" i="14"/>
  <c r="F746" i="14"/>
  <c r="F745" i="14"/>
  <c r="D754" i="7"/>
  <c r="A756" i="7"/>
  <c r="B755" i="7"/>
  <c r="E755" i="7" s="1"/>
  <c r="D755" i="8"/>
  <c r="B755" i="8"/>
  <c r="E755" i="8" s="1"/>
  <c r="A756" i="8"/>
  <c r="E754" i="8"/>
  <c r="D754" i="9"/>
  <c r="B755" i="9"/>
  <c r="D755" i="9" s="1"/>
  <c r="A756" i="9"/>
  <c r="B756" i="5"/>
  <c r="E756" i="5" s="1"/>
  <c r="A757" i="5"/>
  <c r="F756" i="5"/>
  <c r="C747" i="14" l="1"/>
  <c r="E747" i="14" s="1"/>
  <c r="F747" i="14"/>
  <c r="B748" i="14"/>
  <c r="A757" i="7"/>
  <c r="B756" i="7"/>
  <c r="E756" i="7" s="1"/>
  <c r="D756" i="7"/>
  <c r="D755" i="7"/>
  <c r="B756" i="8"/>
  <c r="D756" i="8" s="1"/>
  <c r="A757" i="8"/>
  <c r="E756" i="8"/>
  <c r="E755" i="9"/>
  <c r="A757" i="9"/>
  <c r="B756" i="9"/>
  <c r="E756" i="9" s="1"/>
  <c r="A758" i="5"/>
  <c r="B757" i="5"/>
  <c r="E757" i="5" s="1"/>
  <c r="F757" i="5"/>
  <c r="C748" i="14" l="1"/>
  <c r="E748" i="14" s="1"/>
  <c r="B749" i="14"/>
  <c r="A758" i="7"/>
  <c r="B757" i="7"/>
  <c r="E757" i="7" s="1"/>
  <c r="B757" i="8"/>
  <c r="D757" i="8" s="1"/>
  <c r="A758" i="8"/>
  <c r="E757" i="9"/>
  <c r="D756" i="9"/>
  <c r="A758" i="9"/>
  <c r="B757" i="9"/>
  <c r="D757" i="9" s="1"/>
  <c r="A759" i="5"/>
  <c r="B758" i="5"/>
  <c r="E758" i="5" s="1"/>
  <c r="F758" i="5"/>
  <c r="F748" i="14" l="1"/>
  <c r="B750" i="14"/>
  <c r="C749" i="14"/>
  <c r="E749" i="14" s="1"/>
  <c r="D757" i="7"/>
  <c r="B758" i="7"/>
  <c r="D758" i="7" s="1"/>
  <c r="A759" i="7"/>
  <c r="E757" i="8"/>
  <c r="A759" i="8"/>
  <c r="E758" i="8"/>
  <c r="B758" i="8"/>
  <c r="D758" i="8" s="1"/>
  <c r="E758" i="9"/>
  <c r="D758" i="9"/>
  <c r="A759" i="9"/>
  <c r="B758" i="9"/>
  <c r="B759" i="5"/>
  <c r="E759" i="5"/>
  <c r="A760" i="5"/>
  <c r="F759" i="5"/>
  <c r="B751" i="14" l="1"/>
  <c r="C750" i="14"/>
  <c r="E750" i="14" s="1"/>
  <c r="F749" i="14"/>
  <c r="A760" i="7"/>
  <c r="B759" i="7"/>
  <c r="E759" i="7" s="1"/>
  <c r="E758" i="7"/>
  <c r="B759" i="8"/>
  <c r="D759" i="8" s="1"/>
  <c r="A760" i="8"/>
  <c r="E759" i="8"/>
  <c r="B759" i="9"/>
  <c r="D759" i="9" s="1"/>
  <c r="A760" i="9"/>
  <c r="A761" i="5"/>
  <c r="B760" i="5"/>
  <c r="F760" i="5" s="1"/>
  <c r="B752" i="14" l="1"/>
  <c r="C751" i="14"/>
  <c r="E751" i="14" s="1"/>
  <c r="F750" i="14"/>
  <c r="A761" i="7"/>
  <c r="B760" i="7"/>
  <c r="E760" i="7" s="1"/>
  <c r="D759" i="7"/>
  <c r="B760" i="8"/>
  <c r="D760" i="8" s="1"/>
  <c r="A761" i="8"/>
  <c r="E760" i="8"/>
  <c r="D760" i="9"/>
  <c r="E759" i="9"/>
  <c r="B760" i="9"/>
  <c r="E760" i="9" s="1"/>
  <c r="A761" i="9"/>
  <c r="A762" i="5"/>
  <c r="B761" i="5"/>
  <c r="E761" i="5" s="1"/>
  <c r="F761" i="5"/>
  <c r="E760" i="5"/>
  <c r="B753" i="14" l="1"/>
  <c r="C752" i="14"/>
  <c r="E752" i="14" s="1"/>
  <c r="F751" i="14"/>
  <c r="D760" i="7"/>
  <c r="B761" i="7"/>
  <c r="E761" i="7" s="1"/>
  <c r="A762" i="7"/>
  <c r="A762" i="8"/>
  <c r="B761" i="8"/>
  <c r="D761" i="8" s="1"/>
  <c r="B761" i="9"/>
  <c r="D761" i="9" s="1"/>
  <c r="A762" i="9"/>
  <c r="A763" i="5"/>
  <c r="B762" i="5"/>
  <c r="E762" i="5" s="1"/>
  <c r="E753" i="14" l="1"/>
  <c r="F753" i="14"/>
  <c r="B754" i="14"/>
  <c r="C753" i="14"/>
  <c r="F752" i="14"/>
  <c r="D761" i="7"/>
  <c r="B762" i="7"/>
  <c r="D762" i="7" s="1"/>
  <c r="A763" i="7"/>
  <c r="A763" i="8"/>
  <c r="B762" i="8"/>
  <c r="D762" i="8" s="1"/>
  <c r="E761" i="8"/>
  <c r="E761" i="9"/>
  <c r="B762" i="9"/>
  <c r="E762" i="9" s="1"/>
  <c r="A763" i="9"/>
  <c r="F762" i="5"/>
  <c r="A764" i="5"/>
  <c r="B763" i="5"/>
  <c r="E763" i="5" s="1"/>
  <c r="B755" i="14" l="1"/>
  <c r="C754" i="14"/>
  <c r="E754" i="14" s="1"/>
  <c r="B763" i="7"/>
  <c r="E763" i="7" s="1"/>
  <c r="A764" i="7"/>
  <c r="E762" i="7"/>
  <c r="E762" i="8"/>
  <c r="D763" i="8"/>
  <c r="A764" i="8"/>
  <c r="E763" i="8"/>
  <c r="B763" i="8"/>
  <c r="D762" i="9"/>
  <c r="B763" i="9"/>
  <c r="D763" i="9" s="1"/>
  <c r="A764" i="9"/>
  <c r="F763" i="5"/>
  <c r="B764" i="5"/>
  <c r="E764" i="5" s="1"/>
  <c r="A765" i="5"/>
  <c r="F764" i="5"/>
  <c r="B756" i="14" l="1"/>
  <c r="C755" i="14"/>
  <c r="E755" i="14" s="1"/>
  <c r="F754" i="14"/>
  <c r="A765" i="7"/>
  <c r="B764" i="7"/>
  <c r="E764" i="7" s="1"/>
  <c r="D763" i="7"/>
  <c r="D764" i="8"/>
  <c r="B764" i="8"/>
  <c r="E764" i="8"/>
  <c r="A765" i="8"/>
  <c r="E763" i="9"/>
  <c r="B764" i="9"/>
  <c r="E764" i="9" s="1"/>
  <c r="A765" i="9"/>
  <c r="A766" i="5"/>
  <c r="B765" i="5"/>
  <c r="E765" i="5" s="1"/>
  <c r="B757" i="14" l="1"/>
  <c r="C756" i="14"/>
  <c r="E756" i="14" s="1"/>
  <c r="F755" i="14"/>
  <c r="D764" i="7"/>
  <c r="B765" i="7"/>
  <c r="D765" i="7" s="1"/>
  <c r="A766" i="7"/>
  <c r="A766" i="8"/>
  <c r="B765" i="8"/>
  <c r="D765" i="8" s="1"/>
  <c r="D764" i="9"/>
  <c r="D765" i="9"/>
  <c r="B765" i="9"/>
  <c r="E765" i="9" s="1"/>
  <c r="A766" i="9"/>
  <c r="B766" i="5"/>
  <c r="E766" i="5" s="1"/>
  <c r="A767" i="5"/>
  <c r="F765" i="5"/>
  <c r="B758" i="14" l="1"/>
  <c r="C757" i="14"/>
  <c r="E757" i="14" s="1"/>
  <c r="F756" i="14"/>
  <c r="B766" i="7"/>
  <c r="E766" i="7" s="1"/>
  <c r="A767" i="7"/>
  <c r="D766" i="7"/>
  <c r="E765" i="7"/>
  <c r="E765" i="8"/>
  <c r="A767" i="8"/>
  <c r="B766" i="8"/>
  <c r="E766" i="8" s="1"/>
  <c r="D766" i="9"/>
  <c r="B766" i="9"/>
  <c r="E766" i="9" s="1"/>
  <c r="A767" i="9"/>
  <c r="B767" i="5"/>
  <c r="E767" i="5"/>
  <c r="A768" i="5"/>
  <c r="F767" i="5"/>
  <c r="F766" i="5"/>
  <c r="B759" i="14" l="1"/>
  <c r="C758" i="14"/>
  <c r="E758" i="14" s="1"/>
  <c r="F757" i="14"/>
  <c r="A768" i="7"/>
  <c r="B767" i="7"/>
  <c r="E767" i="7" s="1"/>
  <c r="A768" i="8"/>
  <c r="B767" i="8"/>
  <c r="D767" i="8" s="1"/>
  <c r="D766" i="8"/>
  <c r="B767" i="9"/>
  <c r="D767" i="9" s="1"/>
  <c r="A768" i="9"/>
  <c r="A769" i="5"/>
  <c r="B768" i="5"/>
  <c r="E768" i="5" s="1"/>
  <c r="F768" i="5"/>
  <c r="B760" i="14" l="1"/>
  <c r="C759" i="14"/>
  <c r="E759" i="14" s="1"/>
  <c r="F758" i="14"/>
  <c r="A769" i="7"/>
  <c r="B768" i="7"/>
  <c r="E768" i="7" s="1"/>
  <c r="D767" i="7"/>
  <c r="E767" i="8"/>
  <c r="B768" i="8"/>
  <c r="E768" i="8" s="1"/>
  <c r="A769" i="8"/>
  <c r="E767" i="9"/>
  <c r="B768" i="9"/>
  <c r="E768" i="9" s="1"/>
  <c r="A769" i="9"/>
  <c r="B769" i="5"/>
  <c r="E769" i="5" s="1"/>
  <c r="A770" i="5"/>
  <c r="F769" i="5"/>
  <c r="B761" i="14" l="1"/>
  <c r="C760" i="14"/>
  <c r="E760" i="14" s="1"/>
  <c r="F759" i="14"/>
  <c r="D768" i="7"/>
  <c r="E769" i="7"/>
  <c r="A770" i="7"/>
  <c r="D769" i="7"/>
  <c r="B769" i="7"/>
  <c r="D769" i="8"/>
  <c r="A770" i="8"/>
  <c r="B769" i="8"/>
  <c r="E769" i="8" s="1"/>
  <c r="D768" i="8"/>
  <c r="D768" i="9"/>
  <c r="B769" i="9"/>
  <c r="D769" i="9" s="1"/>
  <c r="A770" i="9"/>
  <c r="A771" i="5"/>
  <c r="B770" i="5"/>
  <c r="E770" i="5" s="1"/>
  <c r="B762" i="14" l="1"/>
  <c r="C761" i="14"/>
  <c r="E761" i="14" s="1"/>
  <c r="F760" i="14"/>
  <c r="B770" i="7"/>
  <c r="E770" i="7" s="1"/>
  <c r="D770" i="7"/>
  <c r="A771" i="7"/>
  <c r="A771" i="8"/>
  <c r="B770" i="8"/>
  <c r="D770" i="8" s="1"/>
  <c r="E769" i="9"/>
  <c r="B770" i="9"/>
  <c r="E770" i="9" s="1"/>
  <c r="A771" i="9"/>
  <c r="F770" i="5"/>
  <c r="A772" i="5"/>
  <c r="B771" i="5"/>
  <c r="E771" i="5" s="1"/>
  <c r="B763" i="14" l="1"/>
  <c r="C762" i="14"/>
  <c r="E762" i="14" s="1"/>
  <c r="F761" i="14"/>
  <c r="A772" i="7"/>
  <c r="B771" i="7"/>
  <c r="E771" i="7" s="1"/>
  <c r="B771" i="8"/>
  <c r="D771" i="8" s="1"/>
  <c r="A772" i="8"/>
  <c r="E770" i="8"/>
  <c r="D770" i="9"/>
  <c r="B771" i="9"/>
  <c r="E771" i="9" s="1"/>
  <c r="A772" i="9"/>
  <c r="F771" i="5"/>
  <c r="B772" i="5"/>
  <c r="E772" i="5" s="1"/>
  <c r="A773" i="5"/>
  <c r="F762" i="14" l="1"/>
  <c r="B764" i="14"/>
  <c r="C763" i="14"/>
  <c r="E763" i="14" s="1"/>
  <c r="A773" i="7"/>
  <c r="B772" i="7"/>
  <c r="E772" i="7" s="1"/>
  <c r="D772" i="7"/>
  <c r="D771" i="7"/>
  <c r="E771" i="8"/>
  <c r="B772" i="8"/>
  <c r="E772" i="8" s="1"/>
  <c r="A773" i="8"/>
  <c r="D771" i="9"/>
  <c r="B772" i="9"/>
  <c r="E772" i="9" s="1"/>
  <c r="A773" i="9"/>
  <c r="A774" i="5"/>
  <c r="B773" i="5"/>
  <c r="E773" i="5" s="1"/>
  <c r="F773" i="5"/>
  <c r="F772" i="5"/>
  <c r="B765" i="14" l="1"/>
  <c r="C764" i="14"/>
  <c r="E764" i="14" s="1"/>
  <c r="F763" i="14"/>
  <c r="A774" i="7"/>
  <c r="B773" i="7"/>
  <c r="E773" i="7" s="1"/>
  <c r="D773" i="7"/>
  <c r="D772" i="8"/>
  <c r="B773" i="8"/>
  <c r="D773" i="8" s="1"/>
  <c r="A774" i="8"/>
  <c r="D772" i="9"/>
  <c r="B773" i="9"/>
  <c r="D773" i="9" s="1"/>
  <c r="A774" i="9"/>
  <c r="A775" i="5"/>
  <c r="B774" i="5"/>
  <c r="E774" i="5" s="1"/>
  <c r="E765" i="14" l="1"/>
  <c r="B766" i="14"/>
  <c r="C765" i="14"/>
  <c r="F765" i="14" s="1"/>
  <c r="F764" i="14"/>
  <c r="B774" i="7"/>
  <c r="E774" i="7" s="1"/>
  <c r="A775" i="7"/>
  <c r="D774" i="7"/>
  <c r="D774" i="8"/>
  <c r="A775" i="8"/>
  <c r="B774" i="8"/>
  <c r="E774" i="8" s="1"/>
  <c r="E773" i="8"/>
  <c r="E773" i="9"/>
  <c r="B774" i="9"/>
  <c r="E774" i="9" s="1"/>
  <c r="A775" i="9"/>
  <c r="F774" i="5"/>
  <c r="B775" i="5"/>
  <c r="E775" i="5" s="1"/>
  <c r="A776" i="5"/>
  <c r="F775" i="5"/>
  <c r="B767" i="14" l="1"/>
  <c r="C766" i="14"/>
  <c r="E766" i="14" s="1"/>
  <c r="A776" i="7"/>
  <c r="B775" i="7"/>
  <c r="E775" i="7" s="1"/>
  <c r="B775" i="8"/>
  <c r="D775" i="8" s="1"/>
  <c r="A776" i="8"/>
  <c r="E775" i="8"/>
  <c r="D774" i="9"/>
  <c r="B775" i="9"/>
  <c r="D775" i="9" s="1"/>
  <c r="A776" i="9"/>
  <c r="B776" i="5"/>
  <c r="E776" i="5" s="1"/>
  <c r="A777" i="5"/>
  <c r="F776" i="5"/>
  <c r="B768" i="14" l="1"/>
  <c r="C767" i="14"/>
  <c r="E767" i="14" s="1"/>
  <c r="F766" i="14"/>
  <c r="A777" i="7"/>
  <c r="B776" i="7"/>
  <c r="E776" i="7" s="1"/>
  <c r="D775" i="7"/>
  <c r="D776" i="8"/>
  <c r="B776" i="8"/>
  <c r="A777" i="8"/>
  <c r="E776" i="8"/>
  <c r="E775" i="9"/>
  <c r="B776" i="9"/>
  <c r="E776" i="9" s="1"/>
  <c r="A777" i="9"/>
  <c r="A778" i="5"/>
  <c r="B777" i="5"/>
  <c r="E777" i="5" s="1"/>
  <c r="F777" i="5"/>
  <c r="F768" i="14" l="1"/>
  <c r="B769" i="14"/>
  <c r="C768" i="14"/>
  <c r="E768" i="14" s="1"/>
  <c r="F767" i="14"/>
  <c r="D776" i="7"/>
  <c r="A778" i="7"/>
  <c r="B777" i="7"/>
  <c r="E777" i="7" s="1"/>
  <c r="A778" i="8"/>
  <c r="B777" i="8"/>
  <c r="D777" i="8" s="1"/>
  <c r="D776" i="9"/>
  <c r="B777" i="9"/>
  <c r="D777" i="9" s="1"/>
  <c r="A778" i="9"/>
  <c r="A779" i="5"/>
  <c r="B778" i="5"/>
  <c r="E778" i="5" s="1"/>
  <c r="F778" i="5"/>
  <c r="B770" i="14" l="1"/>
  <c r="C769" i="14"/>
  <c r="E769" i="14" s="1"/>
  <c r="D777" i="7"/>
  <c r="B778" i="7"/>
  <c r="E778" i="7" s="1"/>
  <c r="A779" i="7"/>
  <c r="D778" i="7"/>
  <c r="A779" i="8"/>
  <c r="B778" i="8"/>
  <c r="D778" i="8" s="1"/>
  <c r="E777" i="8"/>
  <c r="E777" i="9"/>
  <c r="B778" i="9"/>
  <c r="E778" i="9" s="1"/>
  <c r="A779" i="9"/>
  <c r="B779" i="5"/>
  <c r="E779" i="5" s="1"/>
  <c r="A780" i="5"/>
  <c r="F779" i="5"/>
  <c r="B771" i="14" l="1"/>
  <c r="C770" i="14"/>
  <c r="E770" i="14" s="1"/>
  <c r="F769" i="14"/>
  <c r="B779" i="7"/>
  <c r="E779" i="7" s="1"/>
  <c r="A780" i="7"/>
  <c r="E778" i="8"/>
  <c r="D779" i="8"/>
  <c r="A780" i="8"/>
  <c r="E779" i="8"/>
  <c r="B779" i="8"/>
  <c r="D778" i="9"/>
  <c r="B779" i="9"/>
  <c r="D779" i="9" s="1"/>
  <c r="A780" i="9"/>
  <c r="B780" i="5"/>
  <c r="E780" i="5" s="1"/>
  <c r="A781" i="5"/>
  <c r="F780" i="5"/>
  <c r="B772" i="14" l="1"/>
  <c r="C771" i="14"/>
  <c r="E771" i="14" s="1"/>
  <c r="F770" i="14"/>
  <c r="A781" i="7"/>
  <c r="B780" i="7"/>
  <c r="E780" i="7" s="1"/>
  <c r="D780" i="7"/>
  <c r="D779" i="7"/>
  <c r="B780" i="8"/>
  <c r="D780" i="8" s="1"/>
  <c r="E780" i="8"/>
  <c r="A781" i="8"/>
  <c r="E779" i="9"/>
  <c r="B780" i="9"/>
  <c r="E780" i="9" s="1"/>
  <c r="A781" i="9"/>
  <c r="B781" i="5"/>
  <c r="E781" i="5" s="1"/>
  <c r="A782" i="5"/>
  <c r="F781" i="5"/>
  <c r="B773" i="14" l="1"/>
  <c r="C772" i="14"/>
  <c r="E772" i="14" s="1"/>
  <c r="F771" i="14"/>
  <c r="B781" i="7"/>
  <c r="E781" i="7" s="1"/>
  <c r="A782" i="7"/>
  <c r="D781" i="7"/>
  <c r="A782" i="8"/>
  <c r="B781" i="8"/>
  <c r="D781" i="8" s="1"/>
  <c r="D780" i="9"/>
  <c r="B781" i="9"/>
  <c r="D781" i="9" s="1"/>
  <c r="A782" i="9"/>
  <c r="A783" i="5"/>
  <c r="B782" i="5"/>
  <c r="E782" i="5" s="1"/>
  <c r="F782" i="5"/>
  <c r="F772" i="14" l="1"/>
  <c r="F773" i="14"/>
  <c r="B774" i="14"/>
  <c r="C773" i="14"/>
  <c r="E773" i="14" s="1"/>
  <c r="B782" i="7"/>
  <c r="E782" i="7" s="1"/>
  <c r="A783" i="7"/>
  <c r="D782" i="7"/>
  <c r="A783" i="8"/>
  <c r="B782" i="8"/>
  <c r="D782" i="8" s="1"/>
  <c r="E782" i="8"/>
  <c r="E781" i="8"/>
  <c r="E782" i="9"/>
  <c r="D782" i="9"/>
  <c r="E781" i="9"/>
  <c r="B782" i="9"/>
  <c r="A783" i="9"/>
  <c r="B783" i="5"/>
  <c r="E783" i="5" s="1"/>
  <c r="A784" i="5"/>
  <c r="F783" i="5"/>
  <c r="B775" i="14" l="1"/>
  <c r="C774" i="14"/>
  <c r="E774" i="14" s="1"/>
  <c r="A784" i="7"/>
  <c r="B783" i="7"/>
  <c r="E783" i="7" s="1"/>
  <c r="A784" i="8"/>
  <c r="B783" i="8"/>
  <c r="D783" i="8" s="1"/>
  <c r="B783" i="9"/>
  <c r="D783" i="9" s="1"/>
  <c r="A784" i="9"/>
  <c r="B784" i="5"/>
  <c r="E784" i="5" s="1"/>
  <c r="A785" i="5"/>
  <c r="F784" i="5"/>
  <c r="B776" i="14" l="1"/>
  <c r="C775" i="14"/>
  <c r="E775" i="14" s="1"/>
  <c r="F774" i="14"/>
  <c r="A785" i="7"/>
  <c r="B784" i="7"/>
  <c r="E784" i="7" s="1"/>
  <c r="D783" i="7"/>
  <c r="B784" i="8"/>
  <c r="D784" i="8" s="1"/>
  <c r="A785" i="8"/>
  <c r="E784" i="8"/>
  <c r="E783" i="8"/>
  <c r="E783" i="9"/>
  <c r="B784" i="9"/>
  <c r="E784" i="9" s="1"/>
  <c r="A785" i="9"/>
  <c r="A786" i="5"/>
  <c r="B785" i="5"/>
  <c r="E785" i="5" s="1"/>
  <c r="F785" i="5"/>
  <c r="B777" i="14" l="1"/>
  <c r="C776" i="14"/>
  <c r="E776" i="14" s="1"/>
  <c r="F775" i="14"/>
  <c r="D784" i="7"/>
  <c r="B785" i="7"/>
  <c r="D785" i="7" s="1"/>
  <c r="A786" i="7"/>
  <c r="A786" i="8"/>
  <c r="B785" i="8"/>
  <c r="D785" i="8" s="1"/>
  <c r="D784" i="9"/>
  <c r="B785" i="9"/>
  <c r="D785" i="9" s="1"/>
  <c r="A786" i="9"/>
  <c r="B786" i="5"/>
  <c r="E786" i="5" s="1"/>
  <c r="A787" i="5"/>
  <c r="F786" i="5"/>
  <c r="F776" i="14" l="1"/>
  <c r="B778" i="14"/>
  <c r="C777" i="14"/>
  <c r="E777" i="14" s="1"/>
  <c r="B786" i="7"/>
  <c r="E786" i="7" s="1"/>
  <c r="D786" i="7"/>
  <c r="A787" i="7"/>
  <c r="E785" i="7"/>
  <c r="A787" i="8"/>
  <c r="B786" i="8"/>
  <c r="D786" i="8" s="1"/>
  <c r="E785" i="8"/>
  <c r="E785" i="9"/>
  <c r="B786" i="9"/>
  <c r="E786" i="9" s="1"/>
  <c r="A787" i="9"/>
  <c r="A788" i="5"/>
  <c r="B787" i="5"/>
  <c r="E787" i="5" s="1"/>
  <c r="F787" i="5"/>
  <c r="F777" i="14" l="1"/>
  <c r="F778" i="14"/>
  <c r="B779" i="14"/>
  <c r="C778" i="14"/>
  <c r="E778" i="14" s="1"/>
  <c r="B787" i="7"/>
  <c r="E787" i="7" s="1"/>
  <c r="A788" i="7"/>
  <c r="B787" i="8"/>
  <c r="D787" i="8" s="1"/>
  <c r="A788" i="8"/>
  <c r="E786" i="8"/>
  <c r="D786" i="9"/>
  <c r="D787" i="9"/>
  <c r="B787" i="9"/>
  <c r="E787" i="9" s="1"/>
  <c r="A788" i="9"/>
  <c r="A789" i="5"/>
  <c r="B788" i="5"/>
  <c r="E788" i="5" s="1"/>
  <c r="F788" i="5"/>
  <c r="B780" i="14" l="1"/>
  <c r="C779" i="14"/>
  <c r="E779" i="14" s="1"/>
  <c r="D787" i="7"/>
  <c r="A789" i="7"/>
  <c r="B788" i="7"/>
  <c r="E788" i="7" s="1"/>
  <c r="D788" i="7"/>
  <c r="B788" i="8"/>
  <c r="D788" i="8" s="1"/>
  <c r="A789" i="8"/>
  <c r="E788" i="8"/>
  <c r="E787" i="8"/>
  <c r="D788" i="9"/>
  <c r="B788" i="9"/>
  <c r="E788" i="9" s="1"/>
  <c r="A789" i="9"/>
  <c r="B789" i="5"/>
  <c r="E789" i="5" s="1"/>
  <c r="A790" i="5"/>
  <c r="F789" i="5"/>
  <c r="B781" i="14" l="1"/>
  <c r="C780" i="14"/>
  <c r="E780" i="14" s="1"/>
  <c r="F779" i="14"/>
  <c r="A790" i="7"/>
  <c r="B789" i="7"/>
  <c r="E789" i="7" s="1"/>
  <c r="B789" i="8"/>
  <c r="D789" i="8" s="1"/>
  <c r="A790" i="8"/>
  <c r="B789" i="9"/>
  <c r="D789" i="9" s="1"/>
  <c r="A790" i="9"/>
  <c r="E790" i="5"/>
  <c r="B790" i="5"/>
  <c r="F790" i="5"/>
  <c r="A791" i="5"/>
  <c r="B782" i="14" l="1"/>
  <c r="C781" i="14"/>
  <c r="E781" i="14" s="1"/>
  <c r="F780" i="14"/>
  <c r="B790" i="7"/>
  <c r="E790" i="7" s="1"/>
  <c r="A791" i="7"/>
  <c r="D789" i="7"/>
  <c r="A791" i="8"/>
  <c r="B790" i="8"/>
  <c r="D790" i="8" s="1"/>
  <c r="E789" i="8"/>
  <c r="E789" i="9"/>
  <c r="B790" i="9"/>
  <c r="E790" i="9" s="1"/>
  <c r="A791" i="9"/>
  <c r="B791" i="5"/>
  <c r="E791" i="5" s="1"/>
  <c r="A792" i="5"/>
  <c r="F791" i="5"/>
  <c r="B783" i="14" l="1"/>
  <c r="C782" i="14"/>
  <c r="E782" i="14" s="1"/>
  <c r="F781" i="14"/>
  <c r="D790" i="7"/>
  <c r="A792" i="7"/>
  <c r="B791" i="7"/>
  <c r="E791" i="7" s="1"/>
  <c r="B791" i="8"/>
  <c r="D791" i="8" s="1"/>
  <c r="A792" i="8"/>
  <c r="E791" i="8"/>
  <c r="E790" i="8"/>
  <c r="D790" i="9"/>
  <c r="D791" i="9"/>
  <c r="B791" i="9"/>
  <c r="E791" i="9" s="1"/>
  <c r="A792" i="9"/>
  <c r="B792" i="5"/>
  <c r="E792" i="5" s="1"/>
  <c r="A793" i="5"/>
  <c r="F783" i="14" l="1"/>
  <c r="B784" i="14"/>
  <c r="C783" i="14"/>
  <c r="E783" i="14" s="1"/>
  <c r="F782" i="14"/>
  <c r="A793" i="7"/>
  <c r="B792" i="7"/>
  <c r="E792" i="7" s="1"/>
  <c r="D791" i="7"/>
  <c r="D792" i="8"/>
  <c r="B792" i="8"/>
  <c r="A793" i="8"/>
  <c r="E792" i="8"/>
  <c r="E792" i="9"/>
  <c r="D792" i="9"/>
  <c r="B792" i="9"/>
  <c r="A793" i="9"/>
  <c r="F792" i="5"/>
  <c r="B793" i="5"/>
  <c r="E793" i="5" s="1"/>
  <c r="A794" i="5"/>
  <c r="F793" i="5"/>
  <c r="B785" i="14" l="1"/>
  <c r="C784" i="14"/>
  <c r="E784" i="14" s="1"/>
  <c r="D792" i="7"/>
  <c r="A794" i="7"/>
  <c r="B793" i="7"/>
  <c r="E793" i="7" s="1"/>
  <c r="A794" i="8"/>
  <c r="B793" i="8"/>
  <c r="D793" i="8" s="1"/>
  <c r="B793" i="9"/>
  <c r="D793" i="9" s="1"/>
  <c r="A794" i="9"/>
  <c r="A795" i="5"/>
  <c r="B794" i="5"/>
  <c r="E794" i="5" s="1"/>
  <c r="B786" i="14" l="1"/>
  <c r="C785" i="14"/>
  <c r="E785" i="14" s="1"/>
  <c r="F784" i="14"/>
  <c r="B794" i="7"/>
  <c r="E794" i="7" s="1"/>
  <c r="A795" i="7"/>
  <c r="D793" i="7"/>
  <c r="A795" i="8"/>
  <c r="B794" i="8"/>
  <c r="D794" i="8" s="1"/>
  <c r="E793" i="8"/>
  <c r="E793" i="9"/>
  <c r="B794" i="9"/>
  <c r="E794" i="9" s="1"/>
  <c r="A795" i="9"/>
  <c r="B795" i="5"/>
  <c r="E795" i="5" s="1"/>
  <c r="A796" i="5"/>
  <c r="F795" i="5"/>
  <c r="F794" i="5"/>
  <c r="B787" i="14" l="1"/>
  <c r="C786" i="14"/>
  <c r="E786" i="14" s="1"/>
  <c r="F785" i="14"/>
  <c r="D794" i="7"/>
  <c r="B795" i="7"/>
  <c r="E795" i="7" s="1"/>
  <c r="A796" i="7"/>
  <c r="E794" i="8"/>
  <c r="A796" i="8"/>
  <c r="E795" i="8"/>
  <c r="B795" i="8"/>
  <c r="D795" i="8" s="1"/>
  <c r="D794" i="9"/>
  <c r="B795" i="9"/>
  <c r="D795" i="9" s="1"/>
  <c r="A796" i="9"/>
  <c r="B796" i="5"/>
  <c r="E796" i="5" s="1"/>
  <c r="A797" i="5"/>
  <c r="F796" i="5"/>
  <c r="B788" i="14" l="1"/>
  <c r="C787" i="14"/>
  <c r="E787" i="14" s="1"/>
  <c r="F786" i="14"/>
  <c r="A797" i="7"/>
  <c r="B796" i="7"/>
  <c r="E796" i="7" s="1"/>
  <c r="D795" i="7"/>
  <c r="B796" i="8"/>
  <c r="D796" i="8" s="1"/>
  <c r="E796" i="8"/>
  <c r="A797" i="8"/>
  <c r="E795" i="9"/>
  <c r="E796" i="9"/>
  <c r="B796" i="9"/>
  <c r="D796" i="9" s="1"/>
  <c r="A797" i="9"/>
  <c r="A798" i="5"/>
  <c r="B797" i="5"/>
  <c r="E797" i="5" s="1"/>
  <c r="F797" i="5"/>
  <c r="B789" i="14" l="1"/>
  <c r="C788" i="14"/>
  <c r="E788" i="14" s="1"/>
  <c r="F787" i="14"/>
  <c r="D796" i="7"/>
  <c r="B797" i="7"/>
  <c r="E797" i="7" s="1"/>
  <c r="A798" i="7"/>
  <c r="D797" i="7"/>
  <c r="A798" i="8"/>
  <c r="B797" i="8"/>
  <c r="D797" i="8" s="1"/>
  <c r="B797" i="9"/>
  <c r="D797" i="9" s="1"/>
  <c r="A798" i="9"/>
  <c r="B798" i="5"/>
  <c r="E798" i="5" s="1"/>
  <c r="A799" i="5"/>
  <c r="F798" i="5"/>
  <c r="B790" i="14" l="1"/>
  <c r="C789" i="14"/>
  <c r="E789" i="14" s="1"/>
  <c r="F788" i="14"/>
  <c r="B798" i="7"/>
  <c r="E798" i="7" s="1"/>
  <c r="A799" i="7"/>
  <c r="D798" i="7"/>
  <c r="E797" i="8"/>
  <c r="A799" i="8"/>
  <c r="B798" i="8"/>
  <c r="E798" i="8" s="1"/>
  <c r="E797" i="9"/>
  <c r="B798" i="9"/>
  <c r="E798" i="9" s="1"/>
  <c r="A799" i="9"/>
  <c r="B799" i="5"/>
  <c r="E799" i="5" s="1"/>
  <c r="A800" i="5"/>
  <c r="F799" i="5"/>
  <c r="B791" i="14" l="1"/>
  <c r="C790" i="14"/>
  <c r="E790" i="14" s="1"/>
  <c r="F789" i="14"/>
  <c r="B799" i="7"/>
  <c r="E799" i="7" s="1"/>
  <c r="A800" i="7"/>
  <c r="A800" i="8"/>
  <c r="B799" i="8"/>
  <c r="D799" i="8" s="1"/>
  <c r="E799" i="8"/>
  <c r="D798" i="8"/>
  <c r="D798" i="9"/>
  <c r="B799" i="9"/>
  <c r="E799" i="9" s="1"/>
  <c r="A800" i="9"/>
  <c r="A801" i="5"/>
  <c r="B800" i="5"/>
  <c r="E800" i="5" s="1"/>
  <c r="B792" i="14" l="1"/>
  <c r="C791" i="14"/>
  <c r="E791" i="14" s="1"/>
  <c r="F790" i="14"/>
  <c r="A801" i="7"/>
  <c r="B800" i="7"/>
  <c r="E800" i="7" s="1"/>
  <c r="D799" i="7"/>
  <c r="B800" i="8"/>
  <c r="D800" i="8" s="1"/>
  <c r="A801" i="8"/>
  <c r="E800" i="8"/>
  <c r="D799" i="9"/>
  <c r="E800" i="9"/>
  <c r="B800" i="9"/>
  <c r="D800" i="9" s="1"/>
  <c r="A801" i="9"/>
  <c r="F800" i="5"/>
  <c r="A802" i="5"/>
  <c r="B801" i="5"/>
  <c r="E801" i="5" s="1"/>
  <c r="F801" i="5"/>
  <c r="B793" i="14" l="1"/>
  <c r="C792" i="14"/>
  <c r="E792" i="14" s="1"/>
  <c r="F791" i="14"/>
  <c r="D800" i="7"/>
  <c r="D801" i="7"/>
  <c r="B801" i="7"/>
  <c r="E801" i="7" s="1"/>
  <c r="A802" i="7"/>
  <c r="A802" i="8"/>
  <c r="B801" i="8"/>
  <c r="D801" i="8" s="1"/>
  <c r="B801" i="9"/>
  <c r="D801" i="9" s="1"/>
  <c r="A802" i="9"/>
  <c r="B802" i="5"/>
  <c r="E802" i="5" s="1"/>
  <c r="A803" i="5"/>
  <c r="F802" i="5"/>
  <c r="B794" i="14" l="1"/>
  <c r="C793" i="14"/>
  <c r="E793" i="14" s="1"/>
  <c r="F792" i="14"/>
  <c r="B802" i="7"/>
  <c r="E802" i="7" s="1"/>
  <c r="A803" i="7"/>
  <c r="A803" i="8"/>
  <c r="B802" i="8"/>
  <c r="D802" i="8" s="1"/>
  <c r="E801" i="8"/>
  <c r="E801" i="9"/>
  <c r="B802" i="9"/>
  <c r="E802" i="9" s="1"/>
  <c r="A803" i="9"/>
  <c r="B803" i="5"/>
  <c r="E803" i="5" s="1"/>
  <c r="A804" i="5"/>
  <c r="F803" i="5"/>
  <c r="B795" i="14" l="1"/>
  <c r="C794" i="14"/>
  <c r="E794" i="14" s="1"/>
  <c r="F793" i="14"/>
  <c r="D802" i="7"/>
  <c r="A804" i="7"/>
  <c r="B803" i="7"/>
  <c r="E803" i="7" s="1"/>
  <c r="E802" i="8"/>
  <c r="A804" i="8"/>
  <c r="B803" i="8"/>
  <c r="D803" i="8" s="1"/>
  <c r="D802" i="9"/>
  <c r="B803" i="9"/>
  <c r="D803" i="9" s="1"/>
  <c r="A804" i="9"/>
  <c r="B804" i="5"/>
  <c r="E804" i="5" s="1"/>
  <c r="A805" i="5"/>
  <c r="F804" i="5"/>
  <c r="B796" i="14" l="1"/>
  <c r="C795" i="14"/>
  <c r="E795" i="14" s="1"/>
  <c r="F794" i="14"/>
  <c r="D803" i="7"/>
  <c r="A805" i="7"/>
  <c r="B804" i="7"/>
  <c r="D804" i="7" s="1"/>
  <c r="B804" i="8"/>
  <c r="D804" i="8" s="1"/>
  <c r="A805" i="8"/>
  <c r="E804" i="8"/>
  <c r="E803" i="8"/>
  <c r="E803" i="9"/>
  <c r="B804" i="9"/>
  <c r="E804" i="9" s="1"/>
  <c r="A805" i="9"/>
  <c r="A806" i="5"/>
  <c r="B805" i="5"/>
  <c r="E805" i="5" s="1"/>
  <c r="F805" i="5"/>
  <c r="B797" i="14" l="1"/>
  <c r="C796" i="14"/>
  <c r="E796" i="14" s="1"/>
  <c r="F795" i="14"/>
  <c r="A806" i="7"/>
  <c r="B805" i="7"/>
  <c r="E805" i="7" s="1"/>
  <c r="E804" i="7"/>
  <c r="A806" i="8"/>
  <c r="B805" i="8"/>
  <c r="D805" i="8" s="1"/>
  <c r="D804" i="9"/>
  <c r="D805" i="9"/>
  <c r="B805" i="9"/>
  <c r="E805" i="9" s="1"/>
  <c r="A806" i="9"/>
  <c r="B806" i="5"/>
  <c r="E806" i="5" s="1"/>
  <c r="A807" i="5"/>
  <c r="F806" i="5"/>
  <c r="B798" i="14" l="1"/>
  <c r="C797" i="14"/>
  <c r="E797" i="14" s="1"/>
  <c r="F796" i="14"/>
  <c r="B806" i="7"/>
  <c r="E806" i="7" s="1"/>
  <c r="D806" i="7"/>
  <c r="A807" i="7"/>
  <c r="D805" i="7"/>
  <c r="E805" i="8"/>
  <c r="A807" i="8"/>
  <c r="E806" i="8"/>
  <c r="D806" i="8"/>
  <c r="B806" i="8"/>
  <c r="D806" i="9"/>
  <c r="B806" i="9"/>
  <c r="E806" i="9" s="1"/>
  <c r="A807" i="9"/>
  <c r="B807" i="5"/>
  <c r="E807" i="5" s="1"/>
  <c r="A808" i="5"/>
  <c r="F807" i="5"/>
  <c r="E798" i="14" l="1"/>
  <c r="B799" i="14"/>
  <c r="C798" i="14"/>
  <c r="F798" i="14" s="1"/>
  <c r="F797" i="14"/>
  <c r="A808" i="7"/>
  <c r="B807" i="7"/>
  <c r="E807" i="7" s="1"/>
  <c r="A808" i="8"/>
  <c r="B807" i="8"/>
  <c r="D807" i="8" s="1"/>
  <c r="B807" i="9"/>
  <c r="D807" i="9" s="1"/>
  <c r="A808" i="9"/>
  <c r="B808" i="5"/>
  <c r="E808" i="5" s="1"/>
  <c r="A809" i="5"/>
  <c r="F808" i="5"/>
  <c r="B800" i="14" l="1"/>
  <c r="C799" i="14"/>
  <c r="E799" i="14" s="1"/>
  <c r="A809" i="7"/>
  <c r="B808" i="7"/>
  <c r="E808" i="7" s="1"/>
  <c r="D807" i="7"/>
  <c r="E807" i="8"/>
  <c r="A809" i="8"/>
  <c r="B808" i="8"/>
  <c r="E808" i="8"/>
  <c r="D808" i="8"/>
  <c r="E807" i="9"/>
  <c r="B808" i="9"/>
  <c r="E808" i="9" s="1"/>
  <c r="A809" i="9"/>
  <c r="A810" i="5"/>
  <c r="B809" i="5"/>
  <c r="E809" i="5" s="1"/>
  <c r="F809" i="5"/>
  <c r="B801" i="14" l="1"/>
  <c r="C800" i="14"/>
  <c r="E800" i="14" s="1"/>
  <c r="F799" i="14"/>
  <c r="D808" i="7"/>
  <c r="A810" i="7"/>
  <c r="B809" i="7"/>
  <c r="E809" i="7" s="1"/>
  <c r="A810" i="8"/>
  <c r="B809" i="8"/>
  <c r="D809" i="8" s="1"/>
  <c r="E809" i="8"/>
  <c r="D808" i="9"/>
  <c r="B809" i="9"/>
  <c r="D809" i="9" s="1"/>
  <c r="A810" i="9"/>
  <c r="B810" i="5"/>
  <c r="E810" i="5" s="1"/>
  <c r="A811" i="5"/>
  <c r="F810" i="5"/>
  <c r="F801" i="14" l="1"/>
  <c r="B802" i="14"/>
  <c r="C801" i="14"/>
  <c r="E801" i="14" s="1"/>
  <c r="F800" i="14"/>
  <c r="D809" i="7"/>
  <c r="B810" i="7"/>
  <c r="E810" i="7" s="1"/>
  <c r="A811" i="7"/>
  <c r="D810" i="7"/>
  <c r="A811" i="8"/>
  <c r="B810" i="8"/>
  <c r="E810" i="8" s="1"/>
  <c r="D810" i="8"/>
  <c r="E809" i="9"/>
  <c r="B810" i="9"/>
  <c r="D810" i="9" s="1"/>
  <c r="A811" i="9"/>
  <c r="B811" i="5"/>
  <c r="E811" i="5" s="1"/>
  <c r="A812" i="5"/>
  <c r="F811" i="5"/>
  <c r="E802" i="14" l="1"/>
  <c r="B803" i="14"/>
  <c r="C802" i="14"/>
  <c r="F802" i="14" s="1"/>
  <c r="B811" i="7"/>
  <c r="E811" i="7" s="1"/>
  <c r="A812" i="7"/>
  <c r="A812" i="8"/>
  <c r="B811" i="8"/>
  <c r="E811" i="8"/>
  <c r="D811" i="8"/>
  <c r="E810" i="9"/>
  <c r="B811" i="9"/>
  <c r="D811" i="9" s="1"/>
  <c r="A812" i="9"/>
  <c r="B812" i="5"/>
  <c r="E812" i="5" s="1"/>
  <c r="A813" i="5"/>
  <c r="F812" i="5"/>
  <c r="B804" i="14" l="1"/>
  <c r="C803" i="14"/>
  <c r="E803" i="14" s="1"/>
  <c r="A813" i="7"/>
  <c r="B812" i="7"/>
  <c r="E812" i="7" s="1"/>
  <c r="D811" i="7"/>
  <c r="A813" i="8"/>
  <c r="B812" i="8"/>
  <c r="E812" i="8"/>
  <c r="D812" i="8"/>
  <c r="E811" i="9"/>
  <c r="B812" i="9"/>
  <c r="E812" i="9" s="1"/>
  <c r="A813" i="9"/>
  <c r="A814" i="5"/>
  <c r="B813" i="5"/>
  <c r="E813" i="5" s="1"/>
  <c r="B805" i="14" l="1"/>
  <c r="C804" i="14"/>
  <c r="E804" i="14" s="1"/>
  <c r="F803" i="14"/>
  <c r="D812" i="7"/>
  <c r="B813" i="7"/>
  <c r="E813" i="7" s="1"/>
  <c r="A814" i="7"/>
  <c r="A814" i="8"/>
  <c r="B813" i="8"/>
  <c r="D813" i="8" s="1"/>
  <c r="E813" i="8"/>
  <c r="D812" i="9"/>
  <c r="B813" i="9"/>
  <c r="D813" i="9" s="1"/>
  <c r="A814" i="9"/>
  <c r="F813" i="5"/>
  <c r="A815" i="5"/>
  <c r="B814" i="5"/>
  <c r="E814" i="5" s="1"/>
  <c r="F814" i="5"/>
  <c r="B806" i="14" l="1"/>
  <c r="C805" i="14"/>
  <c r="E805" i="14" s="1"/>
  <c r="F804" i="14"/>
  <c r="D813" i="7"/>
  <c r="B814" i="7"/>
  <c r="E814" i="7" s="1"/>
  <c r="A815" i="7"/>
  <c r="D814" i="7"/>
  <c r="A815" i="8"/>
  <c r="B814" i="8"/>
  <c r="E814" i="8" s="1"/>
  <c r="E813" i="9"/>
  <c r="B814" i="9"/>
  <c r="E814" i="9" s="1"/>
  <c r="A815" i="9"/>
  <c r="A816" i="5"/>
  <c r="B815" i="5"/>
  <c r="E815" i="5" s="1"/>
  <c r="F815" i="5"/>
  <c r="B807" i="14" l="1"/>
  <c r="C806" i="14"/>
  <c r="E806" i="14" s="1"/>
  <c r="F805" i="14"/>
  <c r="A816" i="7"/>
  <c r="B815" i="7"/>
  <c r="E815" i="7" s="1"/>
  <c r="D814" i="8"/>
  <c r="A816" i="8"/>
  <c r="B815" i="8"/>
  <c r="E815" i="8"/>
  <c r="D815" i="8"/>
  <c r="D814" i="9"/>
  <c r="B815" i="9"/>
  <c r="D815" i="9" s="1"/>
  <c r="A816" i="9"/>
  <c r="A817" i="5"/>
  <c r="B816" i="5"/>
  <c r="E816" i="5" s="1"/>
  <c r="F816" i="5"/>
  <c r="B808" i="14" l="1"/>
  <c r="C807" i="14"/>
  <c r="E807" i="14" s="1"/>
  <c r="F807" i="14"/>
  <c r="F806" i="14"/>
  <c r="A817" i="7"/>
  <c r="B816" i="7"/>
  <c r="E816" i="7" s="1"/>
  <c r="D815" i="7"/>
  <c r="A817" i="8"/>
  <c r="B816" i="8"/>
  <c r="D816" i="8"/>
  <c r="E816" i="8"/>
  <c r="E815" i="9"/>
  <c r="B816" i="9"/>
  <c r="E816" i="9" s="1"/>
  <c r="A817" i="9"/>
  <c r="A818" i="5"/>
  <c r="B817" i="5"/>
  <c r="E817" i="5" s="1"/>
  <c r="B809" i="14" l="1"/>
  <c r="C808" i="14"/>
  <c r="E808" i="14" s="1"/>
  <c r="F808" i="14"/>
  <c r="D816" i="7"/>
  <c r="A818" i="7"/>
  <c r="B817" i="7"/>
  <c r="E817" i="7" s="1"/>
  <c r="A818" i="8"/>
  <c r="B817" i="8"/>
  <c r="D817" i="8" s="1"/>
  <c r="E817" i="8"/>
  <c r="D816" i="9"/>
  <c r="B817" i="9"/>
  <c r="D817" i="9" s="1"/>
  <c r="A818" i="9"/>
  <c r="F817" i="5"/>
  <c r="B818" i="5"/>
  <c r="E818" i="5" s="1"/>
  <c r="A819" i="5"/>
  <c r="F818" i="5"/>
  <c r="B810" i="14" l="1"/>
  <c r="C809" i="14"/>
  <c r="E809" i="14" s="1"/>
  <c r="D817" i="7"/>
  <c r="B818" i="7"/>
  <c r="E818" i="7" s="1"/>
  <c r="D818" i="7"/>
  <c r="A819" i="7"/>
  <c r="A819" i="8"/>
  <c r="B818" i="8"/>
  <c r="E818" i="8" s="1"/>
  <c r="D818" i="8"/>
  <c r="E817" i="9"/>
  <c r="B818" i="9"/>
  <c r="E818" i="9" s="1"/>
  <c r="A819" i="9"/>
  <c r="B819" i="5"/>
  <c r="E819" i="5" s="1"/>
  <c r="A820" i="5"/>
  <c r="F819" i="5"/>
  <c r="F809" i="14" l="1"/>
  <c r="B811" i="14"/>
  <c r="F810" i="14"/>
  <c r="C810" i="14"/>
  <c r="E810" i="14" s="1"/>
  <c r="A820" i="7"/>
  <c r="B819" i="7"/>
  <c r="E819" i="7" s="1"/>
  <c r="A820" i="8"/>
  <c r="B819" i="8"/>
  <c r="E819" i="8" s="1"/>
  <c r="D818" i="9"/>
  <c r="B819" i="9"/>
  <c r="D819" i="9" s="1"/>
  <c r="A820" i="9"/>
  <c r="A821" i="5"/>
  <c r="B820" i="5"/>
  <c r="E820" i="5" s="1"/>
  <c r="E811" i="14" l="1"/>
  <c r="B812" i="14"/>
  <c r="C811" i="14"/>
  <c r="F811" i="14"/>
  <c r="B820" i="7"/>
  <c r="A821" i="7"/>
  <c r="D820" i="7"/>
  <c r="E820" i="7"/>
  <c r="D819" i="7"/>
  <c r="D819" i="8"/>
  <c r="A821" i="8"/>
  <c r="B820" i="8"/>
  <c r="E820" i="8"/>
  <c r="D820" i="8"/>
  <c r="E819" i="9"/>
  <c r="B820" i="9"/>
  <c r="E820" i="9" s="1"/>
  <c r="A821" i="9"/>
  <c r="F820" i="5"/>
  <c r="A822" i="5"/>
  <c r="B821" i="5"/>
  <c r="E821" i="5" s="1"/>
  <c r="F821" i="5"/>
  <c r="B813" i="14" l="1"/>
  <c r="C812" i="14"/>
  <c r="E812" i="14" s="1"/>
  <c r="B821" i="7"/>
  <c r="D821" i="7"/>
  <c r="A822" i="7"/>
  <c r="E821" i="7"/>
  <c r="A822" i="8"/>
  <c r="B821" i="8"/>
  <c r="D821" i="8" s="1"/>
  <c r="D820" i="9"/>
  <c r="B821" i="9"/>
  <c r="D821" i="9" s="1"/>
  <c r="A822" i="9"/>
  <c r="B822" i="5"/>
  <c r="E822" i="5" s="1"/>
  <c r="A823" i="5"/>
  <c r="F822" i="5"/>
  <c r="F812" i="14" l="1"/>
  <c r="B814" i="14"/>
  <c r="C813" i="14"/>
  <c r="F813" i="14" s="1"/>
  <c r="B822" i="7"/>
  <c r="D822" i="7" s="1"/>
  <c r="A823" i="7"/>
  <c r="E822" i="7"/>
  <c r="E821" i="8"/>
  <c r="A823" i="8"/>
  <c r="B822" i="8"/>
  <c r="D822" i="8" s="1"/>
  <c r="E821" i="9"/>
  <c r="B822" i="9"/>
  <c r="D822" i="9" s="1"/>
  <c r="A823" i="9"/>
  <c r="A824" i="5"/>
  <c r="B823" i="5"/>
  <c r="F823" i="5" s="1"/>
  <c r="B815" i="14" l="1"/>
  <c r="C814" i="14"/>
  <c r="E814" i="14" s="1"/>
  <c r="E813" i="14"/>
  <c r="B823" i="7"/>
  <c r="E823" i="7"/>
  <c r="A824" i="7"/>
  <c r="D823" i="7"/>
  <c r="E822" i="8"/>
  <c r="A824" i="8"/>
  <c r="D823" i="8"/>
  <c r="E823" i="8"/>
  <c r="B823" i="8"/>
  <c r="E822" i="9"/>
  <c r="B823" i="9"/>
  <c r="D823" i="9" s="1"/>
  <c r="A824" i="9"/>
  <c r="B824" i="5"/>
  <c r="E824" i="5" s="1"/>
  <c r="A825" i="5"/>
  <c r="F824" i="5"/>
  <c r="E823" i="5"/>
  <c r="F814" i="14" l="1"/>
  <c r="B816" i="14"/>
  <c r="C815" i="14"/>
  <c r="E815" i="14" s="1"/>
  <c r="F815" i="14"/>
  <c r="B824" i="7"/>
  <c r="A825" i="7"/>
  <c r="E824" i="7"/>
  <c r="D824" i="7"/>
  <c r="A825" i="8"/>
  <c r="B824" i="8"/>
  <c r="E824" i="8"/>
  <c r="D824" i="8"/>
  <c r="E823" i="9"/>
  <c r="B824" i="9"/>
  <c r="D824" i="9" s="1"/>
  <c r="A825" i="9"/>
  <c r="A826" i="5"/>
  <c r="B825" i="5"/>
  <c r="F825" i="5" s="1"/>
  <c r="E816" i="14" l="1"/>
  <c r="B817" i="14"/>
  <c r="C816" i="14"/>
  <c r="F816" i="14" s="1"/>
  <c r="B825" i="7"/>
  <c r="D825" i="7" s="1"/>
  <c r="A826" i="7"/>
  <c r="E825" i="7"/>
  <c r="A826" i="8"/>
  <c r="B825" i="8"/>
  <c r="D825" i="8" s="1"/>
  <c r="E825" i="8"/>
  <c r="E824" i="9"/>
  <c r="B825" i="9"/>
  <c r="D825" i="9" s="1"/>
  <c r="A826" i="9"/>
  <c r="A827" i="5"/>
  <c r="B826" i="5"/>
  <c r="F826" i="5" s="1"/>
  <c r="E826" i="5"/>
  <c r="E825" i="5"/>
  <c r="E817" i="14" l="1"/>
  <c r="C817" i="14"/>
  <c r="F817" i="14"/>
  <c r="B818" i="14"/>
  <c r="B826" i="7"/>
  <c r="D826" i="7"/>
  <c r="E826" i="7"/>
  <c r="A827" i="7"/>
  <c r="A827" i="8"/>
  <c r="B826" i="8"/>
  <c r="E826" i="8" s="1"/>
  <c r="E825" i="9"/>
  <c r="B826" i="9"/>
  <c r="E826" i="9" s="1"/>
  <c r="A827" i="9"/>
  <c r="A828" i="5"/>
  <c r="B827" i="5"/>
  <c r="E827" i="5" s="1"/>
  <c r="E818" i="14" l="1"/>
  <c r="C818" i="14"/>
  <c r="F818" i="14"/>
  <c r="B819" i="14"/>
  <c r="B827" i="7"/>
  <c r="E827" i="7" s="1"/>
  <c r="D827" i="7"/>
  <c r="A828" i="7"/>
  <c r="D826" i="8"/>
  <c r="A828" i="8"/>
  <c r="B827" i="8"/>
  <c r="D827" i="8"/>
  <c r="E827" i="8"/>
  <c r="D826" i="9"/>
  <c r="B827" i="9"/>
  <c r="D827" i="9" s="1"/>
  <c r="A828" i="9"/>
  <c r="B828" i="5"/>
  <c r="E828" i="5" s="1"/>
  <c r="A829" i="5"/>
  <c r="F828" i="5"/>
  <c r="F827" i="5"/>
  <c r="B820" i="14" l="1"/>
  <c r="C819" i="14"/>
  <c r="E819" i="14" s="1"/>
  <c r="B828" i="7"/>
  <c r="A829" i="7"/>
  <c r="D828" i="7"/>
  <c r="E828" i="7"/>
  <c r="A829" i="8"/>
  <c r="B828" i="8"/>
  <c r="E828" i="8"/>
  <c r="D828" i="8"/>
  <c r="E827" i="9"/>
  <c r="B828" i="9"/>
  <c r="D828" i="9" s="1"/>
  <c r="A829" i="9"/>
  <c r="B829" i="5"/>
  <c r="E829" i="5" s="1"/>
  <c r="F829" i="5"/>
  <c r="A830" i="5"/>
  <c r="E820" i="14" l="1"/>
  <c r="B821" i="14"/>
  <c r="C820" i="14"/>
  <c r="F820" i="14"/>
  <c r="F819" i="14"/>
  <c r="B829" i="7"/>
  <c r="A830" i="7"/>
  <c r="E829" i="7"/>
  <c r="D829" i="7"/>
  <c r="A830" i="8"/>
  <c r="B829" i="8"/>
  <c r="D829" i="8" s="1"/>
  <c r="E828" i="9"/>
  <c r="B829" i="9"/>
  <c r="D829" i="9" s="1"/>
  <c r="A830" i="9"/>
  <c r="A831" i="5"/>
  <c r="B830" i="5"/>
  <c r="F830" i="5" s="1"/>
  <c r="E830" i="5"/>
  <c r="C821" i="14" l="1"/>
  <c r="E821" i="14" s="1"/>
  <c r="F821" i="14"/>
  <c r="B822" i="14"/>
  <c r="B830" i="7"/>
  <c r="D830" i="7" s="1"/>
  <c r="E830" i="7"/>
  <c r="A831" i="7"/>
  <c r="E829" i="8"/>
  <c r="A831" i="8"/>
  <c r="B830" i="8"/>
  <c r="E830" i="8" s="1"/>
  <c r="E829" i="9"/>
  <c r="B830" i="9"/>
  <c r="D830" i="9" s="1"/>
  <c r="A831" i="9"/>
  <c r="A832" i="5"/>
  <c r="B831" i="5"/>
  <c r="E831" i="5" s="1"/>
  <c r="C822" i="14" l="1"/>
  <c r="E822" i="14" s="1"/>
  <c r="F822" i="14"/>
  <c r="B823" i="14"/>
  <c r="B831" i="7"/>
  <c r="E831" i="7"/>
  <c r="A832" i="7"/>
  <c r="D831" i="7"/>
  <c r="D830" i="8"/>
  <c r="A832" i="8"/>
  <c r="B831" i="8"/>
  <c r="E831" i="8" s="1"/>
  <c r="E830" i="9"/>
  <c r="B831" i="9"/>
  <c r="E831" i="9" s="1"/>
  <c r="A832" i="9"/>
  <c r="F831" i="5"/>
  <c r="B832" i="5"/>
  <c r="E832" i="5" s="1"/>
  <c r="A833" i="5"/>
  <c r="F832" i="5"/>
  <c r="B824" i="14" l="1"/>
  <c r="C823" i="14"/>
  <c r="E823" i="14" s="1"/>
  <c r="B832" i="7"/>
  <c r="A833" i="7"/>
  <c r="D832" i="7"/>
  <c r="E832" i="7"/>
  <c r="D831" i="8"/>
  <c r="A833" i="8"/>
  <c r="B832" i="8"/>
  <c r="D832" i="8"/>
  <c r="E832" i="8"/>
  <c r="D831" i="9"/>
  <c r="B832" i="9"/>
  <c r="E832" i="9" s="1"/>
  <c r="A833" i="9"/>
  <c r="B833" i="5"/>
  <c r="E833" i="5" s="1"/>
  <c r="A834" i="5"/>
  <c r="F833" i="5"/>
  <c r="B825" i="14" l="1"/>
  <c r="C824" i="14"/>
  <c r="E824" i="14" s="1"/>
  <c r="F824" i="14"/>
  <c r="F823" i="14"/>
  <c r="B833" i="7"/>
  <c r="E833" i="7"/>
  <c r="D833" i="7"/>
  <c r="A834" i="7"/>
  <c r="A834" i="8"/>
  <c r="B833" i="8"/>
  <c r="D833" i="8" s="1"/>
  <c r="D832" i="9"/>
  <c r="B833" i="9"/>
  <c r="D833" i="9" s="1"/>
  <c r="A834" i="9"/>
  <c r="B834" i="5"/>
  <c r="E834" i="5" s="1"/>
  <c r="A835" i="5"/>
  <c r="F834" i="5"/>
  <c r="C825" i="14" l="1"/>
  <c r="E825" i="14" s="1"/>
  <c r="F825" i="14"/>
  <c r="B826" i="14"/>
  <c r="B834" i="7"/>
  <c r="D834" i="7"/>
  <c r="E834" i="7"/>
  <c r="A835" i="7"/>
  <c r="E833" i="8"/>
  <c r="A835" i="8"/>
  <c r="B834" i="8"/>
  <c r="D834" i="8" s="1"/>
  <c r="E833" i="9"/>
  <c r="B834" i="9"/>
  <c r="E834" i="9" s="1"/>
  <c r="A835" i="9"/>
  <c r="B835" i="5"/>
  <c r="F835" i="5" s="1"/>
  <c r="A836" i="5"/>
  <c r="E835" i="5"/>
  <c r="C826" i="14" l="1"/>
  <c r="E826" i="14" s="1"/>
  <c r="F826" i="14"/>
  <c r="B827" i="14"/>
  <c r="B835" i="7"/>
  <c r="E835" i="7"/>
  <c r="D835" i="7"/>
  <c r="A836" i="7"/>
  <c r="E834" i="8"/>
  <c r="A836" i="8"/>
  <c r="E835" i="8"/>
  <c r="D835" i="8"/>
  <c r="B835" i="8"/>
  <c r="D834" i="9"/>
  <c r="B835" i="9"/>
  <c r="E835" i="9" s="1"/>
  <c r="A836" i="9"/>
  <c r="B836" i="5"/>
  <c r="E836" i="5" s="1"/>
  <c r="A837" i="5"/>
  <c r="F836" i="5"/>
  <c r="B828" i="14" l="1"/>
  <c r="C827" i="14"/>
  <c r="E827" i="14" s="1"/>
  <c r="B836" i="7"/>
  <c r="A837" i="7"/>
  <c r="E836" i="7"/>
  <c r="D836" i="7"/>
  <c r="A837" i="8"/>
  <c r="B836" i="8"/>
  <c r="E836" i="8" s="1"/>
  <c r="D835" i="9"/>
  <c r="B836" i="9"/>
  <c r="D836" i="9" s="1"/>
  <c r="A837" i="9"/>
  <c r="A838" i="5"/>
  <c r="B837" i="5"/>
  <c r="E837" i="5" s="1"/>
  <c r="F837" i="5"/>
  <c r="B829" i="14" l="1"/>
  <c r="C828" i="14"/>
  <c r="E828" i="14" s="1"/>
  <c r="F828" i="14"/>
  <c r="F827" i="14"/>
  <c r="B837" i="7"/>
  <c r="D837" i="7"/>
  <c r="A838" i="7"/>
  <c r="E837" i="7"/>
  <c r="D836" i="8"/>
  <c r="A838" i="8"/>
  <c r="B837" i="8"/>
  <c r="E837" i="8" s="1"/>
  <c r="E836" i="9"/>
  <c r="B837" i="9"/>
  <c r="E837" i="9" s="1"/>
  <c r="A838" i="9"/>
  <c r="B838" i="5"/>
  <c r="E838" i="5" s="1"/>
  <c r="A839" i="5"/>
  <c r="F838" i="5"/>
  <c r="C829" i="14" l="1"/>
  <c r="E829" i="14" s="1"/>
  <c r="F829" i="14"/>
  <c r="B830" i="14"/>
  <c r="B838" i="7"/>
  <c r="D838" i="7" s="1"/>
  <c r="A839" i="7"/>
  <c r="D837" i="8"/>
  <c r="A839" i="8"/>
  <c r="B838" i="8"/>
  <c r="E838" i="8" s="1"/>
  <c r="D837" i="9"/>
  <c r="B838" i="9"/>
  <c r="E838" i="9" s="1"/>
  <c r="A839" i="9"/>
  <c r="A840" i="5"/>
  <c r="B839" i="5"/>
  <c r="E839" i="5" s="1"/>
  <c r="F839" i="5"/>
  <c r="C830" i="14" l="1"/>
  <c r="E830" i="14" s="1"/>
  <c r="F830" i="14"/>
  <c r="B831" i="14"/>
  <c r="E838" i="7"/>
  <c r="B839" i="7"/>
  <c r="E839" i="7"/>
  <c r="D839" i="7"/>
  <c r="A840" i="7"/>
  <c r="D838" i="8"/>
  <c r="A840" i="8"/>
  <c r="B839" i="8"/>
  <c r="E839" i="8" s="1"/>
  <c r="D838" i="9"/>
  <c r="B839" i="9"/>
  <c r="D839" i="9" s="1"/>
  <c r="A840" i="9"/>
  <c r="B840" i="5"/>
  <c r="E840" i="5" s="1"/>
  <c r="A841" i="5"/>
  <c r="F840" i="5"/>
  <c r="B832" i="14" l="1"/>
  <c r="C831" i="14"/>
  <c r="E831" i="14" s="1"/>
  <c r="B840" i="7"/>
  <c r="A841" i="7"/>
  <c r="E840" i="7"/>
  <c r="D840" i="7"/>
  <c r="D839" i="8"/>
  <c r="A841" i="8"/>
  <c r="B840" i="8"/>
  <c r="E840" i="8"/>
  <c r="D840" i="8"/>
  <c r="E839" i="9"/>
  <c r="B840" i="9"/>
  <c r="E840" i="9" s="1"/>
  <c r="A841" i="9"/>
  <c r="A842" i="5"/>
  <c r="B841" i="5"/>
  <c r="E841" i="5" s="1"/>
  <c r="B833" i="14" l="1"/>
  <c r="C832" i="14"/>
  <c r="E832" i="14" s="1"/>
  <c r="F832" i="14"/>
  <c r="F831" i="14"/>
  <c r="B841" i="7"/>
  <c r="E841" i="7"/>
  <c r="A842" i="7"/>
  <c r="D841" i="7"/>
  <c r="A842" i="8"/>
  <c r="B841" i="8"/>
  <c r="D841" i="8" s="1"/>
  <c r="E841" i="8"/>
  <c r="D840" i="9"/>
  <c r="B841" i="9"/>
  <c r="D841" i="9" s="1"/>
  <c r="A842" i="9"/>
  <c r="F841" i="5"/>
  <c r="A843" i="5"/>
  <c r="B842" i="5"/>
  <c r="E842" i="5" s="1"/>
  <c r="F842" i="5"/>
  <c r="C833" i="14" l="1"/>
  <c r="E833" i="14" s="1"/>
  <c r="F833" i="14"/>
  <c r="B834" i="14"/>
  <c r="B842" i="7"/>
  <c r="D842" i="7" s="1"/>
  <c r="A843" i="7"/>
  <c r="A843" i="8"/>
  <c r="B842" i="8"/>
  <c r="E842" i="8" s="1"/>
  <c r="E841" i="9"/>
  <c r="B842" i="9"/>
  <c r="E842" i="9" s="1"/>
  <c r="A843" i="9"/>
  <c r="A844" i="5"/>
  <c r="B843" i="5"/>
  <c r="E843" i="5" s="1"/>
  <c r="F843" i="5"/>
  <c r="E834" i="14" l="1"/>
  <c r="C834" i="14"/>
  <c r="F834" i="14"/>
  <c r="B835" i="14"/>
  <c r="E842" i="7"/>
  <c r="B843" i="7"/>
  <c r="E843" i="7"/>
  <c r="A844" i="7"/>
  <c r="D843" i="7"/>
  <c r="D842" i="8"/>
  <c r="A844" i="8"/>
  <c r="B843" i="8"/>
  <c r="E843" i="8" s="1"/>
  <c r="D843" i="8"/>
  <c r="D842" i="9"/>
  <c r="B843" i="9"/>
  <c r="D843" i="9" s="1"/>
  <c r="A844" i="9"/>
  <c r="B844" i="5"/>
  <c r="E844" i="5" s="1"/>
  <c r="A845" i="5"/>
  <c r="F844" i="5"/>
  <c r="B836" i="14" l="1"/>
  <c r="C835" i="14"/>
  <c r="E835" i="14" s="1"/>
  <c r="B844" i="7"/>
  <c r="A845" i="7"/>
  <c r="D844" i="7"/>
  <c r="E844" i="7"/>
  <c r="A845" i="8"/>
  <c r="B844" i="8"/>
  <c r="E844" i="8" s="1"/>
  <c r="D844" i="8"/>
  <c r="E843" i="9"/>
  <c r="B844" i="9"/>
  <c r="D844" i="9" s="1"/>
  <c r="A845" i="9"/>
  <c r="A846" i="5"/>
  <c r="B845" i="5"/>
  <c r="E845" i="5" s="1"/>
  <c r="F845" i="5"/>
  <c r="B837" i="14" l="1"/>
  <c r="C836" i="14"/>
  <c r="E836" i="14" s="1"/>
  <c r="F836" i="14"/>
  <c r="F835" i="14"/>
  <c r="B845" i="7"/>
  <c r="A846" i="7"/>
  <c r="E845" i="7"/>
  <c r="D845" i="7"/>
  <c r="A846" i="8"/>
  <c r="B845" i="8"/>
  <c r="D845" i="8" s="1"/>
  <c r="E844" i="9"/>
  <c r="B845" i="9"/>
  <c r="D845" i="9" s="1"/>
  <c r="A846" i="9"/>
  <c r="A847" i="5"/>
  <c r="B846" i="5"/>
  <c r="E846" i="5" s="1"/>
  <c r="F846" i="5"/>
  <c r="C837" i="14" l="1"/>
  <c r="E837" i="14" s="1"/>
  <c r="F837" i="14"/>
  <c r="B838" i="14"/>
  <c r="B846" i="7"/>
  <c r="D846" i="7" s="1"/>
  <c r="E846" i="7"/>
  <c r="A847" i="7"/>
  <c r="E845" i="8"/>
  <c r="A847" i="8"/>
  <c r="D846" i="8"/>
  <c r="B846" i="8"/>
  <c r="E846" i="8" s="1"/>
  <c r="E845" i="9"/>
  <c r="B846" i="9"/>
  <c r="D846" i="9" s="1"/>
  <c r="A847" i="9"/>
  <c r="B847" i="5"/>
  <c r="E847" i="5" s="1"/>
  <c r="A848" i="5"/>
  <c r="F847" i="5"/>
  <c r="C838" i="14" l="1"/>
  <c r="E838" i="14" s="1"/>
  <c r="B839" i="14"/>
  <c r="B847" i="7"/>
  <c r="E847" i="7" s="1"/>
  <c r="A848" i="7"/>
  <c r="D847" i="7"/>
  <c r="A848" i="8"/>
  <c r="B847" i="8"/>
  <c r="D847" i="8" s="1"/>
  <c r="E846" i="9"/>
  <c r="E847" i="9"/>
  <c r="B847" i="9"/>
  <c r="D847" i="9" s="1"/>
  <c r="A848" i="9"/>
  <c r="B848" i="5"/>
  <c r="E848" i="5" s="1"/>
  <c r="A849" i="5"/>
  <c r="F848" i="5"/>
  <c r="C839" i="14" l="1"/>
  <c r="E839" i="14"/>
  <c r="F839" i="14"/>
  <c r="B840" i="14"/>
  <c r="F838" i="14"/>
  <c r="B848" i="7"/>
  <c r="A849" i="7"/>
  <c r="E848" i="7"/>
  <c r="D848" i="7"/>
  <c r="E847" i="8"/>
  <c r="A849" i="8"/>
  <c r="B848" i="8"/>
  <c r="E848" i="8" s="1"/>
  <c r="B848" i="9"/>
  <c r="E848" i="9" s="1"/>
  <c r="A849" i="9"/>
  <c r="A850" i="5"/>
  <c r="B849" i="5"/>
  <c r="E849" i="5" s="1"/>
  <c r="F849" i="5"/>
  <c r="C840" i="14" l="1"/>
  <c r="E840" i="14"/>
  <c r="F840" i="14"/>
  <c r="B841" i="14"/>
  <c r="B849" i="7"/>
  <c r="E849" i="7"/>
  <c r="D849" i="7"/>
  <c r="A850" i="7"/>
  <c r="D848" i="8"/>
  <c r="A850" i="8"/>
  <c r="D849" i="8"/>
  <c r="E849" i="8"/>
  <c r="B849" i="8"/>
  <c r="D848" i="9"/>
  <c r="B849" i="9"/>
  <c r="D849" i="9" s="1"/>
  <c r="A850" i="9"/>
  <c r="A851" i="5"/>
  <c r="B850" i="5"/>
  <c r="E850" i="5" s="1"/>
  <c r="F850" i="5"/>
  <c r="C841" i="14" l="1"/>
  <c r="E841" i="14"/>
  <c r="F841" i="14"/>
  <c r="B842" i="14"/>
  <c r="B850" i="7"/>
  <c r="D850" i="7"/>
  <c r="A851" i="7"/>
  <c r="E850" i="7"/>
  <c r="A851" i="8"/>
  <c r="B850" i="8"/>
  <c r="E850" i="8" s="1"/>
  <c r="D850" i="8"/>
  <c r="E849" i="9"/>
  <c r="B850" i="9"/>
  <c r="D850" i="9" s="1"/>
  <c r="A851" i="9"/>
  <c r="A852" i="5"/>
  <c r="B851" i="5"/>
  <c r="E851" i="5" s="1"/>
  <c r="F851" i="5"/>
  <c r="C842" i="14" l="1"/>
  <c r="E842" i="14"/>
  <c r="F842" i="14"/>
  <c r="B843" i="14"/>
  <c r="B851" i="7"/>
  <c r="E851" i="7" s="1"/>
  <c r="A852" i="7"/>
  <c r="A852" i="8"/>
  <c r="B851" i="8"/>
  <c r="E851" i="8" s="1"/>
  <c r="D851" i="8"/>
  <c r="E850" i="9"/>
  <c r="B851" i="9"/>
  <c r="D851" i="9" s="1"/>
  <c r="A852" i="9"/>
  <c r="B852" i="5"/>
  <c r="F852" i="5" s="1"/>
  <c r="A853" i="5"/>
  <c r="E852" i="5"/>
  <c r="C843" i="14" l="1"/>
  <c r="E843" i="14"/>
  <c r="F843" i="14"/>
  <c r="B844" i="14"/>
  <c r="B852" i="7"/>
  <c r="D852" i="7" s="1"/>
  <c r="A853" i="7"/>
  <c r="D851" i="7"/>
  <c r="A853" i="8"/>
  <c r="B852" i="8"/>
  <c r="E852" i="8"/>
  <c r="D852" i="8"/>
  <c r="E851" i="9"/>
  <c r="B852" i="9"/>
  <c r="D852" i="9" s="1"/>
  <c r="A853" i="9"/>
  <c r="B853" i="5"/>
  <c r="E853" i="5" s="1"/>
  <c r="F853" i="5"/>
  <c r="A854" i="5"/>
  <c r="C844" i="14" l="1"/>
  <c r="E844" i="14"/>
  <c r="F844" i="14"/>
  <c r="B845" i="14"/>
  <c r="E852" i="7"/>
  <c r="B853" i="7"/>
  <c r="D853" i="7"/>
  <c r="E853" i="7"/>
  <c r="A854" i="7"/>
  <c r="A854" i="8"/>
  <c r="B853" i="8"/>
  <c r="D853" i="8" s="1"/>
  <c r="E852" i="9"/>
  <c r="D853" i="9"/>
  <c r="B853" i="9"/>
  <c r="E853" i="9" s="1"/>
  <c r="A854" i="9"/>
  <c r="A855" i="5"/>
  <c r="B854" i="5"/>
  <c r="E854" i="5" s="1"/>
  <c r="F854" i="5"/>
  <c r="C845" i="14" l="1"/>
  <c r="E845" i="14"/>
  <c r="F845" i="14"/>
  <c r="B846" i="14"/>
  <c r="B854" i="7"/>
  <c r="D854" i="7"/>
  <c r="A855" i="7"/>
  <c r="E854" i="7"/>
  <c r="E853" i="8"/>
  <c r="A855" i="8"/>
  <c r="E854" i="8"/>
  <c r="D854" i="8"/>
  <c r="B854" i="8"/>
  <c r="B854" i="9"/>
  <c r="E854" i="9" s="1"/>
  <c r="A855" i="9"/>
  <c r="B855" i="5"/>
  <c r="E855" i="5" s="1"/>
  <c r="A856" i="5"/>
  <c r="F855" i="5"/>
  <c r="C846" i="14" l="1"/>
  <c r="E846" i="14"/>
  <c r="F846" i="14"/>
  <c r="B847" i="14"/>
  <c r="B855" i="7"/>
  <c r="E855" i="7" s="1"/>
  <c r="A856" i="7"/>
  <c r="A856" i="8"/>
  <c r="B855" i="8"/>
  <c r="E855" i="8" s="1"/>
  <c r="D854" i="9"/>
  <c r="B855" i="9"/>
  <c r="D855" i="9" s="1"/>
  <c r="A856" i="9"/>
  <c r="A857" i="5"/>
  <c r="B856" i="5"/>
  <c r="E856" i="5" s="1"/>
  <c r="F856" i="5"/>
  <c r="C847" i="14" l="1"/>
  <c r="E847" i="14"/>
  <c r="F847" i="14"/>
  <c r="B848" i="14"/>
  <c r="D855" i="7"/>
  <c r="B856" i="7"/>
  <c r="D856" i="7" s="1"/>
  <c r="A857" i="7"/>
  <c r="E856" i="7"/>
  <c r="D855" i="8"/>
  <c r="A857" i="8"/>
  <c r="B856" i="8"/>
  <c r="E856" i="8"/>
  <c r="D856" i="8"/>
  <c r="E855" i="9"/>
  <c r="B856" i="9"/>
  <c r="D856" i="9" s="1"/>
  <c r="A857" i="9"/>
  <c r="B857" i="5"/>
  <c r="E857" i="5" s="1"/>
  <c r="A858" i="5"/>
  <c r="F857" i="5"/>
  <c r="C848" i="14" l="1"/>
  <c r="E848" i="14"/>
  <c r="F848" i="14"/>
  <c r="B849" i="14"/>
  <c r="B857" i="7"/>
  <c r="A858" i="7"/>
  <c r="E857" i="7"/>
  <c r="D857" i="7"/>
  <c r="A858" i="8"/>
  <c r="B857" i="8"/>
  <c r="D857" i="8" s="1"/>
  <c r="E856" i="9"/>
  <c r="B857" i="9"/>
  <c r="D857" i="9" s="1"/>
  <c r="A858" i="9"/>
  <c r="A859" i="5"/>
  <c r="B858" i="5"/>
  <c r="E858" i="5" s="1"/>
  <c r="F858" i="5"/>
  <c r="C849" i="14" l="1"/>
  <c r="E849" i="14" s="1"/>
  <c r="B850" i="14"/>
  <c r="B858" i="7"/>
  <c r="D858" i="7"/>
  <c r="E858" i="7"/>
  <c r="A859" i="7"/>
  <c r="E857" i="8"/>
  <c r="A859" i="8"/>
  <c r="B858" i="8"/>
  <c r="D858" i="8" s="1"/>
  <c r="E857" i="9"/>
  <c r="B858" i="9"/>
  <c r="E858" i="9" s="1"/>
  <c r="A859" i="9"/>
  <c r="A860" i="5"/>
  <c r="B859" i="5"/>
  <c r="E859" i="5" s="1"/>
  <c r="F859" i="5"/>
  <c r="C850" i="14" l="1"/>
  <c r="E850" i="14"/>
  <c r="F850" i="14"/>
  <c r="B851" i="14"/>
  <c r="F849" i="14"/>
  <c r="B859" i="7"/>
  <c r="E859" i="7" s="1"/>
  <c r="A860" i="7"/>
  <c r="D859" i="7"/>
  <c r="E858" i="8"/>
  <c r="A860" i="8"/>
  <c r="B859" i="8"/>
  <c r="D859" i="8" s="1"/>
  <c r="D858" i="9"/>
  <c r="B859" i="9"/>
  <c r="D859" i="9" s="1"/>
  <c r="A860" i="9"/>
  <c r="A861" i="5"/>
  <c r="B860" i="5"/>
  <c r="E860" i="5" s="1"/>
  <c r="F860" i="5"/>
  <c r="C851" i="14" l="1"/>
  <c r="E851" i="14" s="1"/>
  <c r="B852" i="14"/>
  <c r="B860" i="7"/>
  <c r="D860" i="7" s="1"/>
  <c r="A861" i="7"/>
  <c r="E860" i="7"/>
  <c r="A861" i="8"/>
  <c r="B860" i="8"/>
  <c r="E860" i="8"/>
  <c r="D860" i="8"/>
  <c r="E859" i="8"/>
  <c r="E859" i="9"/>
  <c r="B860" i="9"/>
  <c r="E860" i="9" s="1"/>
  <c r="A861" i="9"/>
  <c r="B861" i="5"/>
  <c r="E861" i="5" s="1"/>
  <c r="A862" i="5"/>
  <c r="F861" i="5"/>
  <c r="F851" i="14" l="1"/>
  <c r="C852" i="14"/>
  <c r="E852" i="14"/>
  <c r="F852" i="14"/>
  <c r="B853" i="14"/>
  <c r="B861" i="7"/>
  <c r="A862" i="7"/>
  <c r="E861" i="7"/>
  <c r="D861" i="7"/>
  <c r="A862" i="8"/>
  <c r="B861" i="8"/>
  <c r="D861" i="8" s="1"/>
  <c r="D860" i="9"/>
  <c r="B861" i="9"/>
  <c r="D861" i="9" s="1"/>
  <c r="A862" i="9"/>
  <c r="A863" i="5"/>
  <c r="B862" i="5"/>
  <c r="E862" i="5" s="1"/>
  <c r="F862" i="5"/>
  <c r="C853" i="14" l="1"/>
  <c r="E853" i="14"/>
  <c r="F853" i="14"/>
  <c r="B854" i="14"/>
  <c r="B862" i="7"/>
  <c r="D862" i="7" s="1"/>
  <c r="A863" i="7"/>
  <c r="E862" i="7"/>
  <c r="E861" i="8"/>
  <c r="A863" i="8"/>
  <c r="D862" i="8"/>
  <c r="B862" i="8"/>
  <c r="E862" i="8" s="1"/>
  <c r="E861" i="9"/>
  <c r="B862" i="9"/>
  <c r="E862" i="9" s="1"/>
  <c r="A863" i="9"/>
  <c r="B863" i="5"/>
  <c r="E863" i="5" s="1"/>
  <c r="A864" i="5"/>
  <c r="F863" i="5"/>
  <c r="C854" i="14" l="1"/>
  <c r="E854" i="14" s="1"/>
  <c r="F854" i="14"/>
  <c r="B855" i="14"/>
  <c r="B863" i="7"/>
  <c r="E863" i="7" s="1"/>
  <c r="A864" i="7"/>
  <c r="D863" i="7"/>
  <c r="A864" i="8"/>
  <c r="B863" i="8"/>
  <c r="E863" i="8"/>
  <c r="D863" i="8"/>
  <c r="D862" i="9"/>
  <c r="B863" i="9"/>
  <c r="D863" i="9" s="1"/>
  <c r="A864" i="9"/>
  <c r="B864" i="5"/>
  <c r="E864" i="5" s="1"/>
  <c r="A865" i="5"/>
  <c r="F864" i="5"/>
  <c r="C855" i="14" l="1"/>
  <c r="E855" i="14"/>
  <c r="F855" i="14"/>
  <c r="B856" i="14"/>
  <c r="B864" i="7"/>
  <c r="E864" i="7" s="1"/>
  <c r="A865" i="7"/>
  <c r="D864" i="7"/>
  <c r="A865" i="8"/>
  <c r="B864" i="8"/>
  <c r="D864" i="8" s="1"/>
  <c r="E864" i="8"/>
  <c r="E863" i="9"/>
  <c r="B864" i="9"/>
  <c r="E864" i="9" s="1"/>
  <c r="A865" i="9"/>
  <c r="A866" i="5"/>
  <c r="B865" i="5"/>
  <c r="E865" i="5" s="1"/>
  <c r="C856" i="14" l="1"/>
  <c r="E856" i="14"/>
  <c r="F856" i="14"/>
  <c r="B857" i="14"/>
  <c r="B865" i="7"/>
  <c r="E865" i="7" s="1"/>
  <c r="D865" i="7"/>
  <c r="A866" i="7"/>
  <c r="A866" i="8"/>
  <c r="D865" i="8"/>
  <c r="B865" i="8"/>
  <c r="E865" i="8"/>
  <c r="D864" i="9"/>
  <c r="B865" i="9"/>
  <c r="D865" i="9" s="1"/>
  <c r="A866" i="9"/>
  <c r="F865" i="5"/>
  <c r="A867" i="5"/>
  <c r="B866" i="5"/>
  <c r="E866" i="5" s="1"/>
  <c r="F866" i="5"/>
  <c r="C857" i="14" l="1"/>
  <c r="E857" i="14" s="1"/>
  <c r="F857" i="14"/>
  <c r="B858" i="14"/>
  <c r="B866" i="7"/>
  <c r="D866" i="7" s="1"/>
  <c r="A867" i="7"/>
  <c r="A867" i="8"/>
  <c r="B866" i="8"/>
  <c r="E866" i="8" s="1"/>
  <c r="D866" i="8"/>
  <c r="E865" i="9"/>
  <c r="B866" i="9"/>
  <c r="E866" i="9" s="1"/>
  <c r="A867" i="9"/>
  <c r="B867" i="5"/>
  <c r="E867" i="5" s="1"/>
  <c r="A868" i="5"/>
  <c r="F867" i="5"/>
  <c r="C858" i="14" l="1"/>
  <c r="E858" i="14" s="1"/>
  <c r="B859" i="14"/>
  <c r="E866" i="7"/>
  <c r="B867" i="7"/>
  <c r="E867" i="7" s="1"/>
  <c r="A868" i="7"/>
  <c r="A868" i="8"/>
  <c r="B867" i="8"/>
  <c r="E867" i="8" s="1"/>
  <c r="D866" i="9"/>
  <c r="B867" i="9"/>
  <c r="D867" i="9" s="1"/>
  <c r="A868" i="9"/>
  <c r="B868" i="5"/>
  <c r="E868" i="5" s="1"/>
  <c r="A869" i="5"/>
  <c r="F868" i="5"/>
  <c r="C859" i="14" l="1"/>
  <c r="E859" i="14"/>
  <c r="F859" i="14"/>
  <c r="B860" i="14"/>
  <c r="F858" i="14"/>
  <c r="B868" i="7"/>
  <c r="A869" i="7"/>
  <c r="D868" i="7"/>
  <c r="E868" i="7"/>
  <c r="D867" i="7"/>
  <c r="D867" i="8"/>
  <c r="A869" i="8"/>
  <c r="B868" i="8"/>
  <c r="E868" i="8"/>
  <c r="D868" i="8"/>
  <c r="E867" i="9"/>
  <c r="B868" i="9"/>
  <c r="E868" i="9" s="1"/>
  <c r="A869" i="9"/>
  <c r="B869" i="5"/>
  <c r="F869" i="5" s="1"/>
  <c r="A870" i="5"/>
  <c r="E869" i="5"/>
  <c r="C860" i="14" l="1"/>
  <c r="E860" i="14"/>
  <c r="F860" i="14"/>
  <c r="B861" i="14"/>
  <c r="B869" i="7"/>
  <c r="D869" i="7" s="1"/>
  <c r="A870" i="7"/>
  <c r="E869" i="7"/>
  <c r="A870" i="8"/>
  <c r="B869" i="8"/>
  <c r="E869" i="8" s="1"/>
  <c r="D868" i="9"/>
  <c r="B869" i="9"/>
  <c r="D869" i="9" s="1"/>
  <c r="A870" i="9"/>
  <c r="B870" i="5"/>
  <c r="E870" i="5" s="1"/>
  <c r="A871" i="5"/>
  <c r="F870" i="5"/>
  <c r="C861" i="14" l="1"/>
  <c r="E861" i="14" s="1"/>
  <c r="F861" i="14"/>
  <c r="B862" i="14"/>
  <c r="B870" i="7"/>
  <c r="D870" i="7"/>
  <c r="A871" i="7"/>
  <c r="E870" i="7"/>
  <c r="D869" i="8"/>
  <c r="A871" i="8"/>
  <c r="B870" i="8"/>
  <c r="D870" i="8" s="1"/>
  <c r="E869" i="9"/>
  <c r="B870" i="9"/>
  <c r="E870" i="9" s="1"/>
  <c r="A871" i="9"/>
  <c r="A872" i="5"/>
  <c r="B871" i="5"/>
  <c r="E871" i="5" s="1"/>
  <c r="F871" i="5"/>
  <c r="C862" i="14" l="1"/>
  <c r="E862" i="14"/>
  <c r="F862" i="14"/>
  <c r="B863" i="14"/>
  <c r="B871" i="7"/>
  <c r="E871" i="7"/>
  <c r="D871" i="7"/>
  <c r="A872" i="7"/>
  <c r="E870" i="8"/>
  <c r="A872" i="8"/>
  <c r="B871" i="8"/>
  <c r="D871" i="8" s="1"/>
  <c r="D870" i="9"/>
  <c r="B871" i="9"/>
  <c r="D871" i="9" s="1"/>
  <c r="A872" i="9"/>
  <c r="A873" i="5"/>
  <c r="B872" i="5"/>
  <c r="E872" i="5" s="1"/>
  <c r="F872" i="5"/>
  <c r="C863" i="14" l="1"/>
  <c r="E863" i="14"/>
  <c r="F863" i="14"/>
  <c r="B864" i="14"/>
  <c r="B872" i="7"/>
  <c r="A873" i="7"/>
  <c r="E872" i="7"/>
  <c r="D872" i="7"/>
  <c r="E871" i="8"/>
  <c r="A873" i="8"/>
  <c r="B872" i="8"/>
  <c r="E872" i="8" s="1"/>
  <c r="D872" i="8"/>
  <c r="E871" i="9"/>
  <c r="B872" i="9"/>
  <c r="E872" i="9" s="1"/>
  <c r="A873" i="9"/>
  <c r="B873" i="5"/>
  <c r="E873" i="5" s="1"/>
  <c r="A874" i="5"/>
  <c r="F873" i="5"/>
  <c r="C864" i="14" l="1"/>
  <c r="E864" i="14"/>
  <c r="F864" i="14"/>
  <c r="B865" i="14"/>
  <c r="B873" i="7"/>
  <c r="A874" i="7"/>
  <c r="E873" i="7"/>
  <c r="D873" i="7"/>
  <c r="A874" i="8"/>
  <c r="D873" i="8"/>
  <c r="B873" i="8"/>
  <c r="E873" i="8"/>
  <c r="D872" i="9"/>
  <c r="B873" i="9"/>
  <c r="D873" i="9" s="1"/>
  <c r="A874" i="9"/>
  <c r="B874" i="5"/>
  <c r="E874" i="5" s="1"/>
  <c r="A875" i="5"/>
  <c r="F874" i="5"/>
  <c r="C865" i="14" l="1"/>
  <c r="E865" i="14"/>
  <c r="F865" i="14"/>
  <c r="B866" i="14"/>
  <c r="B874" i="7"/>
  <c r="E874" i="7" s="1"/>
  <c r="D874" i="7"/>
  <c r="A875" i="7"/>
  <c r="A875" i="8"/>
  <c r="B874" i="8"/>
  <c r="D874" i="8" s="1"/>
  <c r="E873" i="9"/>
  <c r="B874" i="9"/>
  <c r="E874" i="9" s="1"/>
  <c r="A875" i="9"/>
  <c r="B875" i="5"/>
  <c r="E875" i="5" s="1"/>
  <c r="A876" i="5"/>
  <c r="F875" i="5"/>
  <c r="C866" i="14" l="1"/>
  <c r="E866" i="14" s="1"/>
  <c r="F866" i="14"/>
  <c r="B867" i="14"/>
  <c r="B875" i="7"/>
  <c r="E875" i="7"/>
  <c r="A876" i="7"/>
  <c r="D875" i="7"/>
  <c r="E874" i="8"/>
  <c r="A876" i="8"/>
  <c r="B875" i="8"/>
  <c r="D875" i="8" s="1"/>
  <c r="D874" i="9"/>
  <c r="B875" i="9"/>
  <c r="D875" i="9" s="1"/>
  <c r="A876" i="9"/>
  <c r="B876" i="5"/>
  <c r="E876" i="5" s="1"/>
  <c r="A877" i="5"/>
  <c r="C867" i="14" l="1"/>
  <c r="E867" i="14" s="1"/>
  <c r="F867" i="14"/>
  <c r="B868" i="14"/>
  <c r="B876" i="7"/>
  <c r="A877" i="7"/>
  <c r="E876" i="7"/>
  <c r="D876" i="7"/>
  <c r="E875" i="8"/>
  <c r="A877" i="8"/>
  <c r="B876" i="8"/>
  <c r="D876" i="8" s="1"/>
  <c r="E875" i="9"/>
  <c r="B876" i="9"/>
  <c r="D876" i="9" s="1"/>
  <c r="A877" i="9"/>
  <c r="B877" i="5"/>
  <c r="A878" i="5"/>
  <c r="E877" i="5"/>
  <c r="F877" i="5"/>
  <c r="F876" i="5"/>
  <c r="C868" i="14" l="1"/>
  <c r="E868" i="14" s="1"/>
  <c r="B869" i="14"/>
  <c r="B877" i="7"/>
  <c r="A878" i="7"/>
  <c r="E877" i="7"/>
  <c r="D877" i="7"/>
  <c r="A878" i="8"/>
  <c r="B877" i="8"/>
  <c r="D877" i="8" s="1"/>
  <c r="E876" i="8"/>
  <c r="E876" i="9"/>
  <c r="B877" i="9"/>
  <c r="E877" i="9" s="1"/>
  <c r="A878" i="9"/>
  <c r="A879" i="5"/>
  <c r="B878" i="5"/>
  <c r="E878" i="5" s="1"/>
  <c r="C869" i="14" l="1"/>
  <c r="E869" i="14" s="1"/>
  <c r="B870" i="14"/>
  <c r="F868" i="14"/>
  <c r="B878" i="7"/>
  <c r="D878" i="7" s="1"/>
  <c r="A879" i="7"/>
  <c r="E878" i="7"/>
  <c r="E877" i="8"/>
  <c r="A879" i="8"/>
  <c r="E878" i="8"/>
  <c r="D878" i="8"/>
  <c r="B878" i="8"/>
  <c r="D877" i="9"/>
  <c r="B878" i="9"/>
  <c r="E878" i="9" s="1"/>
  <c r="A879" i="9"/>
  <c r="B879" i="5"/>
  <c r="E879" i="5" s="1"/>
  <c r="A880" i="5"/>
  <c r="F878" i="5"/>
  <c r="C870" i="14" l="1"/>
  <c r="E870" i="14"/>
  <c r="F870" i="14"/>
  <c r="B871" i="14"/>
  <c r="F869" i="14"/>
  <c r="B879" i="7"/>
  <c r="E879" i="7" s="1"/>
  <c r="D879" i="7"/>
  <c r="A880" i="7"/>
  <c r="A880" i="8"/>
  <c r="B879" i="8"/>
  <c r="D879" i="8" s="1"/>
  <c r="E879" i="8"/>
  <c r="D878" i="9"/>
  <c r="B879" i="9"/>
  <c r="E879" i="9" s="1"/>
  <c r="A880" i="9"/>
  <c r="A881" i="5"/>
  <c r="B880" i="5"/>
  <c r="F880" i="5" s="1"/>
  <c r="F879" i="5"/>
  <c r="C871" i="14" l="1"/>
  <c r="E871" i="14"/>
  <c r="F871" i="14"/>
  <c r="B872" i="14"/>
  <c r="B880" i="7"/>
  <c r="A881" i="7"/>
  <c r="E880" i="7"/>
  <c r="D880" i="7"/>
  <c r="A881" i="8"/>
  <c r="B880" i="8"/>
  <c r="D880" i="8"/>
  <c r="E880" i="8"/>
  <c r="D879" i="9"/>
  <c r="B880" i="9"/>
  <c r="E880" i="9" s="1"/>
  <c r="A881" i="9"/>
  <c r="A882" i="5"/>
  <c r="B881" i="5"/>
  <c r="E881" i="5" s="1"/>
  <c r="F881" i="5"/>
  <c r="E880" i="5"/>
  <c r="C872" i="14" l="1"/>
  <c r="E872" i="14"/>
  <c r="F872" i="14"/>
  <c r="B873" i="14"/>
  <c r="B881" i="7"/>
  <c r="A882" i="7"/>
  <c r="E881" i="7"/>
  <c r="D881" i="7"/>
  <c r="A882" i="8"/>
  <c r="B881" i="8"/>
  <c r="D881" i="8" s="1"/>
  <c r="D880" i="9"/>
  <c r="E881" i="9"/>
  <c r="B881" i="9"/>
  <c r="D881" i="9" s="1"/>
  <c r="A882" i="9"/>
  <c r="B882" i="5"/>
  <c r="E882" i="5" s="1"/>
  <c r="A883" i="5"/>
  <c r="F882" i="5"/>
  <c r="C873" i="14" l="1"/>
  <c r="E873" i="14"/>
  <c r="F873" i="14"/>
  <c r="B874" i="14"/>
  <c r="B882" i="7"/>
  <c r="D882" i="7" s="1"/>
  <c r="A883" i="7"/>
  <c r="E882" i="7"/>
  <c r="E881" i="8"/>
  <c r="A883" i="8"/>
  <c r="B882" i="8"/>
  <c r="D882" i="8" s="1"/>
  <c r="B882" i="9"/>
  <c r="E882" i="9" s="1"/>
  <c r="A883" i="9"/>
  <c r="B883" i="5"/>
  <c r="E883" i="5" s="1"/>
  <c r="A884" i="5"/>
  <c r="F883" i="5"/>
  <c r="C874" i="14" l="1"/>
  <c r="E874" i="14" s="1"/>
  <c r="F874" i="14"/>
  <c r="B875" i="14"/>
  <c r="B883" i="7"/>
  <c r="E883" i="7"/>
  <c r="D883" i="7"/>
  <c r="A884" i="7"/>
  <c r="A884" i="8"/>
  <c r="B883" i="8"/>
  <c r="E883" i="8" s="1"/>
  <c r="E882" i="8"/>
  <c r="D882" i="9"/>
  <c r="A884" i="9"/>
  <c r="B883" i="9"/>
  <c r="D883" i="9" s="1"/>
  <c r="B884" i="5"/>
  <c r="E884" i="5" s="1"/>
  <c r="A885" i="5"/>
  <c r="F884" i="5"/>
  <c r="C875" i="14" l="1"/>
  <c r="E875" i="14"/>
  <c r="F875" i="14"/>
  <c r="B876" i="14"/>
  <c r="B884" i="7"/>
  <c r="A885" i="7"/>
  <c r="E884" i="7"/>
  <c r="D884" i="7"/>
  <c r="D883" i="8"/>
  <c r="A885" i="8"/>
  <c r="B884" i="8"/>
  <c r="D884" i="8"/>
  <c r="E884" i="8"/>
  <c r="E883" i="9"/>
  <c r="E884" i="9"/>
  <c r="D884" i="9"/>
  <c r="A885" i="9"/>
  <c r="B884" i="9"/>
  <c r="A886" i="5"/>
  <c r="B885" i="5"/>
  <c r="E885" i="5" s="1"/>
  <c r="F885" i="5"/>
  <c r="C876" i="14" l="1"/>
  <c r="E876" i="14" s="1"/>
  <c r="F876" i="14"/>
  <c r="B877" i="14"/>
  <c r="B885" i="7"/>
  <c r="A886" i="7"/>
  <c r="D885" i="7"/>
  <c r="E885" i="7"/>
  <c r="A886" i="8"/>
  <c r="B885" i="8"/>
  <c r="D885" i="8" s="1"/>
  <c r="D885" i="9"/>
  <c r="B885" i="9"/>
  <c r="E885" i="9" s="1"/>
  <c r="A886" i="9"/>
  <c r="B886" i="5"/>
  <c r="F886" i="5" s="1"/>
  <c r="A887" i="5"/>
  <c r="E886" i="5"/>
  <c r="C877" i="14" l="1"/>
  <c r="E877" i="14"/>
  <c r="F877" i="14"/>
  <c r="B878" i="14"/>
  <c r="B886" i="7"/>
  <c r="D886" i="7" s="1"/>
  <c r="A887" i="7"/>
  <c r="E886" i="7"/>
  <c r="E885" i="8"/>
  <c r="A887" i="8"/>
  <c r="E886" i="8"/>
  <c r="D886" i="8"/>
  <c r="B886" i="8"/>
  <c r="A887" i="9"/>
  <c r="B886" i="9"/>
  <c r="E886" i="9" s="1"/>
  <c r="A888" i="5"/>
  <c r="B887" i="5"/>
  <c r="E887" i="5" s="1"/>
  <c r="F887" i="5"/>
  <c r="C878" i="14" l="1"/>
  <c r="E878" i="14" s="1"/>
  <c r="F878" i="14"/>
  <c r="B879" i="14"/>
  <c r="B887" i="7"/>
  <c r="E887" i="7"/>
  <c r="D887" i="7"/>
  <c r="A888" i="7"/>
  <c r="A888" i="8"/>
  <c r="B887" i="8"/>
  <c r="D887" i="8" s="1"/>
  <c r="D887" i="9"/>
  <c r="D886" i="9"/>
  <c r="B887" i="9"/>
  <c r="E887" i="9" s="1"/>
  <c r="A888" i="9"/>
  <c r="B888" i="5"/>
  <c r="E888" i="5" s="1"/>
  <c r="A889" i="5"/>
  <c r="F888" i="5"/>
  <c r="C879" i="14" l="1"/>
  <c r="E879" i="14"/>
  <c r="F879" i="14"/>
  <c r="B880" i="14"/>
  <c r="B888" i="7"/>
  <c r="A889" i="7"/>
  <c r="E888" i="7"/>
  <c r="D888" i="7"/>
  <c r="E887" i="8"/>
  <c r="A889" i="8"/>
  <c r="B888" i="8"/>
  <c r="D888" i="8" s="1"/>
  <c r="E888" i="8"/>
  <c r="A889" i="9"/>
  <c r="B888" i="9"/>
  <c r="E888" i="9" s="1"/>
  <c r="A890" i="5"/>
  <c r="B889" i="5"/>
  <c r="E889" i="5" s="1"/>
  <c r="C880" i="14" l="1"/>
  <c r="E880" i="14"/>
  <c r="F880" i="14"/>
  <c r="B881" i="14"/>
  <c r="B889" i="7"/>
  <c r="A890" i="7"/>
  <c r="E889" i="7"/>
  <c r="D889" i="7"/>
  <c r="A890" i="8"/>
  <c r="B889" i="8"/>
  <c r="D889" i="8" s="1"/>
  <c r="E889" i="8"/>
  <c r="D888" i="9"/>
  <c r="B889" i="9"/>
  <c r="D889" i="9" s="1"/>
  <c r="A890" i="9"/>
  <c r="A891" i="5"/>
  <c r="B890" i="5"/>
  <c r="E890" i="5" s="1"/>
  <c r="F890" i="5"/>
  <c r="F889" i="5"/>
  <c r="C881" i="14" l="1"/>
  <c r="E881" i="14"/>
  <c r="F881" i="14"/>
  <c r="B882" i="14"/>
  <c r="B890" i="7"/>
  <c r="D890" i="7"/>
  <c r="A891" i="7"/>
  <c r="E890" i="7"/>
  <c r="A891" i="8"/>
  <c r="B890" i="8"/>
  <c r="E890" i="8" s="1"/>
  <c r="E889" i="9"/>
  <c r="D890" i="9"/>
  <c r="A891" i="9"/>
  <c r="B890" i="9"/>
  <c r="E890" i="9" s="1"/>
  <c r="B891" i="5"/>
  <c r="A892" i="5"/>
  <c r="E891" i="5"/>
  <c r="F891" i="5"/>
  <c r="C882" i="14" l="1"/>
  <c r="E882" i="14"/>
  <c r="F882" i="14"/>
  <c r="B883" i="14"/>
  <c r="B891" i="7"/>
  <c r="E891" i="7"/>
  <c r="D891" i="7"/>
  <c r="A892" i="7"/>
  <c r="D890" i="8"/>
  <c r="A892" i="8"/>
  <c r="B891" i="8"/>
  <c r="D891" i="8" s="1"/>
  <c r="E891" i="8"/>
  <c r="B891" i="9"/>
  <c r="D891" i="9" s="1"/>
  <c r="A892" i="9"/>
  <c r="B892" i="5"/>
  <c r="E892" i="5" s="1"/>
  <c r="A893" i="5"/>
  <c r="F892" i="5"/>
  <c r="C883" i="14" l="1"/>
  <c r="E883" i="14"/>
  <c r="F883" i="14"/>
  <c r="B884" i="14"/>
  <c r="B892" i="7"/>
  <c r="A893" i="7"/>
  <c r="E892" i="7"/>
  <c r="D892" i="7"/>
  <c r="A893" i="8"/>
  <c r="B892" i="8"/>
  <c r="E892" i="8"/>
  <c r="D892" i="8"/>
  <c r="E891" i="9"/>
  <c r="A893" i="9"/>
  <c r="B892" i="9"/>
  <c r="E892" i="9" s="1"/>
  <c r="A894" i="5"/>
  <c r="B893" i="5"/>
  <c r="E893" i="5" s="1"/>
  <c r="F893" i="5"/>
  <c r="C884" i="14" l="1"/>
  <c r="E884" i="14"/>
  <c r="F884" i="14"/>
  <c r="B885" i="14"/>
  <c r="B893" i="7"/>
  <c r="D893" i="7" s="1"/>
  <c r="A894" i="7"/>
  <c r="E893" i="7"/>
  <c r="A894" i="8"/>
  <c r="B893" i="8"/>
  <c r="D893" i="8" s="1"/>
  <c r="D892" i="9"/>
  <c r="B893" i="9"/>
  <c r="D893" i="9" s="1"/>
  <c r="A894" i="9"/>
  <c r="B894" i="5"/>
  <c r="E894" i="5" s="1"/>
  <c r="A895" i="5"/>
  <c r="F894" i="5"/>
  <c r="C885" i="14" l="1"/>
  <c r="E885" i="14"/>
  <c r="F885" i="14"/>
  <c r="B886" i="14"/>
  <c r="B894" i="7"/>
  <c r="D894" i="7" s="1"/>
  <c r="A895" i="7"/>
  <c r="E894" i="7"/>
  <c r="E893" i="8"/>
  <c r="A895" i="8"/>
  <c r="D894" i="8"/>
  <c r="B894" i="8"/>
  <c r="E894" i="8" s="1"/>
  <c r="E893" i="9"/>
  <c r="D894" i="9"/>
  <c r="A895" i="9"/>
  <c r="B894" i="9"/>
  <c r="E894" i="9" s="1"/>
  <c r="A896" i="5"/>
  <c r="B895" i="5"/>
  <c r="E895" i="5" s="1"/>
  <c r="F895" i="5"/>
  <c r="C886" i="14" l="1"/>
  <c r="E886" i="14"/>
  <c r="F886" i="14"/>
  <c r="B887" i="14"/>
  <c r="B895" i="7"/>
  <c r="E895" i="7" s="1"/>
  <c r="A896" i="7"/>
  <c r="A896" i="8"/>
  <c r="B895" i="8"/>
  <c r="E895" i="8" s="1"/>
  <c r="B895" i="9"/>
  <c r="D895" i="9" s="1"/>
  <c r="A896" i="9"/>
  <c r="B896" i="5"/>
  <c r="E896" i="5" s="1"/>
  <c r="A897" i="5"/>
  <c r="F896" i="5"/>
  <c r="C887" i="14" l="1"/>
  <c r="E887" i="14" s="1"/>
  <c r="B888" i="14"/>
  <c r="B896" i="7"/>
  <c r="E896" i="7" s="1"/>
  <c r="A897" i="7"/>
  <c r="D896" i="7"/>
  <c r="D895" i="7"/>
  <c r="D895" i="8"/>
  <c r="A897" i="8"/>
  <c r="B896" i="8"/>
  <c r="E896" i="8" s="1"/>
  <c r="D896" i="8"/>
  <c r="D896" i="9"/>
  <c r="E895" i="9"/>
  <c r="A897" i="9"/>
  <c r="B896" i="9"/>
  <c r="E896" i="9" s="1"/>
  <c r="A898" i="5"/>
  <c r="B897" i="5"/>
  <c r="E897" i="5" s="1"/>
  <c r="F897" i="5"/>
  <c r="B889" i="14" l="1"/>
  <c r="C888" i="14"/>
  <c r="E888" i="14" s="1"/>
  <c r="F887" i="14"/>
  <c r="B897" i="7"/>
  <c r="E897" i="7" s="1"/>
  <c r="A898" i="7"/>
  <c r="A898" i="8"/>
  <c r="B897" i="8"/>
  <c r="D897" i="8" s="1"/>
  <c r="B897" i="9"/>
  <c r="D897" i="9" s="1"/>
  <c r="A898" i="9"/>
  <c r="A899" i="5"/>
  <c r="B898" i="5"/>
  <c r="E898" i="5" s="1"/>
  <c r="B890" i="14" l="1"/>
  <c r="C889" i="14"/>
  <c r="E889" i="14" s="1"/>
  <c r="F888" i="14"/>
  <c r="D897" i="7"/>
  <c r="B898" i="7"/>
  <c r="D898" i="7"/>
  <c r="A899" i="7"/>
  <c r="E898" i="7"/>
  <c r="E897" i="8"/>
  <c r="A899" i="8"/>
  <c r="B898" i="8"/>
  <c r="D898" i="8" s="1"/>
  <c r="E897" i="9"/>
  <c r="A899" i="9"/>
  <c r="B898" i="9"/>
  <c r="E898" i="9" s="1"/>
  <c r="F898" i="5"/>
  <c r="B899" i="5"/>
  <c r="E899" i="5" s="1"/>
  <c r="A900" i="5"/>
  <c r="F899" i="5"/>
  <c r="B891" i="14" l="1"/>
  <c r="C890" i="14"/>
  <c r="E890" i="14" s="1"/>
  <c r="F889" i="14"/>
  <c r="B899" i="7"/>
  <c r="E899" i="7"/>
  <c r="D899" i="7"/>
  <c r="A900" i="7"/>
  <c r="E898" i="8"/>
  <c r="A900" i="8"/>
  <c r="D899" i="8"/>
  <c r="B899" i="8"/>
  <c r="E899" i="8" s="1"/>
  <c r="D898" i="9"/>
  <c r="B899" i="9"/>
  <c r="D899" i="9" s="1"/>
  <c r="A900" i="9"/>
  <c r="B900" i="5"/>
  <c r="E900" i="5" s="1"/>
  <c r="A901" i="5"/>
  <c r="F900" i="5"/>
  <c r="F890" i="14" l="1"/>
  <c r="E891" i="14"/>
  <c r="F891" i="14"/>
  <c r="B892" i="14"/>
  <c r="C891" i="14"/>
  <c r="B900" i="7"/>
  <c r="A901" i="7"/>
  <c r="E900" i="7"/>
  <c r="D900" i="7"/>
  <c r="A901" i="8"/>
  <c r="B900" i="8"/>
  <c r="E900" i="8" s="1"/>
  <c r="D900" i="8"/>
  <c r="E899" i="9"/>
  <c r="A901" i="9"/>
  <c r="B900" i="9"/>
  <c r="E900" i="9" s="1"/>
  <c r="B901" i="5"/>
  <c r="E901" i="5" s="1"/>
  <c r="A902" i="5"/>
  <c r="F901" i="5"/>
  <c r="B893" i="14" l="1"/>
  <c r="C892" i="14"/>
  <c r="E892" i="14" s="1"/>
  <c r="B901" i="7"/>
  <c r="A902" i="7"/>
  <c r="E901" i="7"/>
  <c r="D901" i="7"/>
  <c r="A902" i="8"/>
  <c r="B901" i="8"/>
  <c r="D901" i="8" s="1"/>
  <c r="D900" i="9"/>
  <c r="B901" i="9"/>
  <c r="D901" i="9" s="1"/>
  <c r="A902" i="9"/>
  <c r="B902" i="5"/>
  <c r="F902" i="5" s="1"/>
  <c r="A903" i="5"/>
  <c r="E902" i="5"/>
  <c r="E893" i="14" l="1"/>
  <c r="C893" i="14"/>
  <c r="F893" i="14" s="1"/>
  <c r="B894" i="14"/>
  <c r="F892" i="14"/>
  <c r="B902" i="7"/>
  <c r="D902" i="7"/>
  <c r="A903" i="7"/>
  <c r="E902" i="7"/>
  <c r="E901" i="8"/>
  <c r="A903" i="8"/>
  <c r="B902" i="8"/>
  <c r="D902" i="8" s="1"/>
  <c r="E901" i="9"/>
  <c r="A903" i="9"/>
  <c r="B902" i="9"/>
  <c r="E902" i="9" s="1"/>
  <c r="B903" i="5"/>
  <c r="E903" i="5" s="1"/>
  <c r="A904" i="5"/>
  <c r="F903" i="5"/>
  <c r="B895" i="14" l="1"/>
  <c r="C894" i="14"/>
  <c r="E894" i="14" s="1"/>
  <c r="B903" i="7"/>
  <c r="E903" i="7"/>
  <c r="D903" i="7"/>
  <c r="A904" i="7"/>
  <c r="E902" i="8"/>
  <c r="A904" i="8"/>
  <c r="B903" i="8"/>
  <c r="E903" i="8" s="1"/>
  <c r="D902" i="9"/>
  <c r="B903" i="9"/>
  <c r="D903" i="9" s="1"/>
  <c r="A904" i="9"/>
  <c r="A905" i="5"/>
  <c r="B904" i="5"/>
  <c r="E904" i="5" s="1"/>
  <c r="F904" i="5"/>
  <c r="C895" i="14" l="1"/>
  <c r="E895" i="14" s="1"/>
  <c r="B896" i="14"/>
  <c r="F894" i="14"/>
  <c r="B904" i="7"/>
  <c r="A905" i="7"/>
  <c r="E904" i="7"/>
  <c r="D904" i="7"/>
  <c r="D903" i="8"/>
  <c r="A905" i="8"/>
  <c r="B904" i="8"/>
  <c r="E904" i="8"/>
  <c r="D904" i="8"/>
  <c r="E903" i="9"/>
  <c r="A905" i="9"/>
  <c r="B904" i="9"/>
  <c r="E904" i="9" s="1"/>
  <c r="B905" i="5"/>
  <c r="E905" i="5" s="1"/>
  <c r="A906" i="5"/>
  <c r="F905" i="5"/>
  <c r="B897" i="14" l="1"/>
  <c r="C896" i="14"/>
  <c r="E896" i="14" s="1"/>
  <c r="F895" i="14"/>
  <c r="B905" i="7"/>
  <c r="A906" i="7"/>
  <c r="E905" i="7"/>
  <c r="D905" i="7"/>
  <c r="A906" i="8"/>
  <c r="D905" i="8"/>
  <c r="B905" i="8"/>
  <c r="E905" i="8"/>
  <c r="D904" i="9"/>
  <c r="B905" i="9"/>
  <c r="D905" i="9" s="1"/>
  <c r="A906" i="9"/>
  <c r="B906" i="5"/>
  <c r="E906" i="5" s="1"/>
  <c r="A907" i="5"/>
  <c r="F906" i="5"/>
  <c r="C897" i="14" l="1"/>
  <c r="E897" i="14" s="1"/>
  <c r="B898" i="14"/>
  <c r="F896" i="14"/>
  <c r="B906" i="7"/>
  <c r="D906" i="7"/>
  <c r="E906" i="7"/>
  <c r="A907" i="7"/>
  <c r="A907" i="8"/>
  <c r="B906" i="8"/>
  <c r="E906" i="8" s="1"/>
  <c r="D906" i="9"/>
  <c r="E905" i="9"/>
  <c r="A907" i="9"/>
  <c r="B906" i="9"/>
  <c r="E906" i="9" s="1"/>
  <c r="A908" i="5"/>
  <c r="B907" i="5"/>
  <c r="F907" i="5" s="1"/>
  <c r="E907" i="5"/>
  <c r="B899" i="14" l="1"/>
  <c r="C898" i="14"/>
  <c r="E898" i="14" s="1"/>
  <c r="F897" i="14"/>
  <c r="B907" i="7"/>
  <c r="E907" i="7"/>
  <c r="D907" i="7"/>
  <c r="A908" i="7"/>
  <c r="D906" i="8"/>
  <c r="A908" i="8"/>
  <c r="B907" i="8"/>
  <c r="E907" i="8"/>
  <c r="D907" i="8"/>
  <c r="D907" i="9"/>
  <c r="E907" i="9"/>
  <c r="B907" i="9"/>
  <c r="A908" i="9"/>
  <c r="B908" i="5"/>
  <c r="E908" i="5" s="1"/>
  <c r="A909" i="5"/>
  <c r="F898" i="14" l="1"/>
  <c r="C899" i="14"/>
  <c r="E899" i="14" s="1"/>
  <c r="B900" i="14"/>
  <c r="B908" i="7"/>
  <c r="A909" i="7"/>
  <c r="E908" i="7"/>
  <c r="D908" i="7"/>
  <c r="A909" i="8"/>
  <c r="B908" i="8"/>
  <c r="E908" i="8"/>
  <c r="D908" i="8"/>
  <c r="D908" i="9"/>
  <c r="A909" i="9"/>
  <c r="B908" i="9"/>
  <c r="E908" i="9" s="1"/>
  <c r="A910" i="5"/>
  <c r="B909" i="5"/>
  <c r="E909" i="5" s="1"/>
  <c r="F909" i="5"/>
  <c r="F908" i="5"/>
  <c r="F899" i="14" l="1"/>
  <c r="E900" i="14"/>
  <c r="F900" i="14"/>
  <c r="B901" i="14"/>
  <c r="C900" i="14"/>
  <c r="B909" i="7"/>
  <c r="E909" i="7" s="1"/>
  <c r="A910" i="7"/>
  <c r="A910" i="8"/>
  <c r="B909" i="8"/>
  <c r="D909" i="8" s="1"/>
  <c r="D909" i="9"/>
  <c r="E909" i="9"/>
  <c r="B909" i="9"/>
  <c r="A910" i="9"/>
  <c r="B910" i="5"/>
  <c r="E910" i="5" s="1"/>
  <c r="A911" i="5"/>
  <c r="F910" i="5"/>
  <c r="C901" i="14" l="1"/>
  <c r="E901" i="14" s="1"/>
  <c r="B902" i="14"/>
  <c r="D909" i="7"/>
  <c r="B910" i="7"/>
  <c r="D910" i="7"/>
  <c r="A911" i="7"/>
  <c r="E910" i="7"/>
  <c r="E909" i="8"/>
  <c r="A911" i="8"/>
  <c r="E910" i="8"/>
  <c r="D910" i="8"/>
  <c r="B910" i="8"/>
  <c r="A911" i="9"/>
  <c r="B910" i="9"/>
  <c r="E910" i="9" s="1"/>
  <c r="B911" i="5"/>
  <c r="E911" i="5" s="1"/>
  <c r="A912" i="5"/>
  <c r="F911" i="5"/>
  <c r="F902" i="14" l="1"/>
  <c r="B903" i="14"/>
  <c r="C902" i="14"/>
  <c r="E902" i="14" s="1"/>
  <c r="F901" i="14"/>
  <c r="B911" i="7"/>
  <c r="E911" i="7" s="1"/>
  <c r="A912" i="7"/>
  <c r="A912" i="8"/>
  <c r="D911" i="8"/>
  <c r="B911" i="8"/>
  <c r="E911" i="8" s="1"/>
  <c r="D910" i="9"/>
  <c r="B911" i="9"/>
  <c r="D911" i="9" s="1"/>
  <c r="A912" i="9"/>
  <c r="A913" i="5"/>
  <c r="B912" i="5"/>
  <c r="E912" i="5" s="1"/>
  <c r="C903" i="14" l="1"/>
  <c r="F903" i="14" s="1"/>
  <c r="E903" i="14"/>
  <c r="B904" i="14"/>
  <c r="B912" i="7"/>
  <c r="A913" i="7"/>
  <c r="E912" i="7"/>
  <c r="D912" i="7"/>
  <c r="D911" i="7"/>
  <c r="A913" i="8"/>
  <c r="B912" i="8"/>
  <c r="D912" i="8" s="1"/>
  <c r="E911" i="9"/>
  <c r="A913" i="9"/>
  <c r="B912" i="9"/>
  <c r="E912" i="9" s="1"/>
  <c r="F912" i="5"/>
  <c r="B913" i="5"/>
  <c r="E913" i="5" s="1"/>
  <c r="A914" i="5"/>
  <c r="F913" i="5"/>
  <c r="C904" i="14" l="1"/>
  <c r="F904" i="14" s="1"/>
  <c r="E904" i="14"/>
  <c r="B905" i="14"/>
  <c r="B913" i="7"/>
  <c r="E913" i="7" s="1"/>
  <c r="A914" i="7"/>
  <c r="A914" i="8"/>
  <c r="B913" i="8"/>
  <c r="D913" i="8" s="1"/>
  <c r="E912" i="8"/>
  <c r="D912" i="9"/>
  <c r="B913" i="9"/>
  <c r="D913" i="9" s="1"/>
  <c r="A914" i="9"/>
  <c r="A915" i="5"/>
  <c r="B914" i="5"/>
  <c r="E914" i="5" s="1"/>
  <c r="F914" i="5"/>
  <c r="B906" i="14" l="1"/>
  <c r="C905" i="14"/>
  <c r="F905" i="14" s="1"/>
  <c r="D913" i="7"/>
  <c r="B914" i="7"/>
  <c r="D914" i="7"/>
  <c r="A915" i="7"/>
  <c r="E914" i="7"/>
  <c r="E913" i="8"/>
  <c r="A915" i="8"/>
  <c r="B914" i="8"/>
  <c r="D914" i="8" s="1"/>
  <c r="E913" i="9"/>
  <c r="E914" i="9"/>
  <c r="D914" i="9"/>
  <c r="A915" i="9"/>
  <c r="B914" i="9"/>
  <c r="A916" i="5"/>
  <c r="B915" i="5"/>
  <c r="E915" i="5" s="1"/>
  <c r="F915" i="5"/>
  <c r="B907" i="14" l="1"/>
  <c r="C906" i="14"/>
  <c r="F906" i="14" s="1"/>
  <c r="E906" i="14"/>
  <c r="E905" i="14"/>
  <c r="B915" i="7"/>
  <c r="E915" i="7" s="1"/>
  <c r="D915" i="7"/>
  <c r="A916" i="7"/>
  <c r="E914" i="8"/>
  <c r="A916" i="8"/>
  <c r="B915" i="8"/>
  <c r="D915" i="8" s="1"/>
  <c r="B915" i="9"/>
  <c r="D915" i="9" s="1"/>
  <c r="A916" i="9"/>
  <c r="B916" i="5"/>
  <c r="E916" i="5" s="1"/>
  <c r="F916" i="5"/>
  <c r="A917" i="5"/>
  <c r="B908" i="14" l="1"/>
  <c r="C907" i="14"/>
  <c r="E907" i="14"/>
  <c r="F907" i="14"/>
  <c r="B916" i="7"/>
  <c r="A917" i="7"/>
  <c r="E916" i="7"/>
  <c r="D916" i="7"/>
  <c r="E915" i="8"/>
  <c r="A917" i="8"/>
  <c r="B916" i="8"/>
  <c r="D916" i="8" s="1"/>
  <c r="E916" i="8"/>
  <c r="E915" i="9"/>
  <c r="A917" i="9"/>
  <c r="B916" i="9"/>
  <c r="E916" i="9" s="1"/>
  <c r="A918" i="5"/>
  <c r="B917" i="5"/>
  <c r="E917" i="5" s="1"/>
  <c r="F917" i="5"/>
  <c r="B909" i="14" l="1"/>
  <c r="C908" i="14"/>
  <c r="E908" i="14"/>
  <c r="F908" i="14"/>
  <c r="B917" i="7"/>
  <c r="A918" i="7"/>
  <c r="D917" i="7"/>
  <c r="E917" i="7"/>
  <c r="A918" i="8"/>
  <c r="B917" i="8"/>
  <c r="E917" i="8" s="1"/>
  <c r="D916" i="9"/>
  <c r="B917" i="9"/>
  <c r="D917" i="9" s="1"/>
  <c r="A918" i="9"/>
  <c r="A919" i="5"/>
  <c r="B918" i="5"/>
  <c r="E918" i="5" s="1"/>
  <c r="F918" i="5"/>
  <c r="B910" i="14" l="1"/>
  <c r="C909" i="14"/>
  <c r="E909" i="14"/>
  <c r="F909" i="14"/>
  <c r="B918" i="7"/>
  <c r="D918" i="7" s="1"/>
  <c r="A919" i="7"/>
  <c r="E918" i="7"/>
  <c r="D917" i="8"/>
  <c r="A919" i="8"/>
  <c r="B918" i="8"/>
  <c r="E918" i="8" s="1"/>
  <c r="D918" i="8"/>
  <c r="E917" i="9"/>
  <c r="A919" i="9"/>
  <c r="B918" i="9"/>
  <c r="E918" i="9" s="1"/>
  <c r="B919" i="5"/>
  <c r="F919" i="5" s="1"/>
  <c r="E919" i="5"/>
  <c r="A920" i="5"/>
  <c r="B911" i="14" l="1"/>
  <c r="C910" i="14"/>
  <c r="E910" i="14"/>
  <c r="F910" i="14"/>
  <c r="B919" i="7"/>
  <c r="E919" i="7" s="1"/>
  <c r="A920" i="7"/>
  <c r="A920" i="8"/>
  <c r="B919" i="8"/>
  <c r="E919" i="8" s="1"/>
  <c r="D918" i="9"/>
  <c r="B919" i="9"/>
  <c r="D919" i="9" s="1"/>
  <c r="A920" i="9"/>
  <c r="A921" i="5"/>
  <c r="B920" i="5"/>
  <c r="F920" i="5"/>
  <c r="E920" i="5"/>
  <c r="B912" i="14" l="1"/>
  <c r="C911" i="14"/>
  <c r="E911" i="14"/>
  <c r="F911" i="14"/>
  <c r="D919" i="7"/>
  <c r="B920" i="7"/>
  <c r="A921" i="7"/>
  <c r="E920" i="7"/>
  <c r="D920" i="7"/>
  <c r="D919" i="8"/>
  <c r="A921" i="8"/>
  <c r="B920" i="8"/>
  <c r="E920" i="8"/>
  <c r="D920" i="8"/>
  <c r="E919" i="9"/>
  <c r="A921" i="9"/>
  <c r="B920" i="9"/>
  <c r="E920" i="9" s="1"/>
  <c r="B921" i="5"/>
  <c r="F921" i="5" s="1"/>
  <c r="E921" i="5"/>
  <c r="A922" i="5"/>
  <c r="B913" i="14" l="1"/>
  <c r="C912" i="14"/>
  <c r="E912" i="14"/>
  <c r="F912" i="14"/>
  <c r="B921" i="7"/>
  <c r="A922" i="7"/>
  <c r="E921" i="7"/>
  <c r="D921" i="7"/>
  <c r="A922" i="8"/>
  <c r="B921" i="8"/>
  <c r="E921" i="8" s="1"/>
  <c r="D920" i="9"/>
  <c r="B921" i="9"/>
  <c r="D921" i="9" s="1"/>
  <c r="A922" i="9"/>
  <c r="A923" i="5"/>
  <c r="B922" i="5"/>
  <c r="E922" i="5" s="1"/>
  <c r="F922" i="5"/>
  <c r="B914" i="14" l="1"/>
  <c r="C913" i="14"/>
  <c r="E913" i="14"/>
  <c r="F913" i="14"/>
  <c r="B922" i="7"/>
  <c r="D922" i="7"/>
  <c r="A923" i="7"/>
  <c r="E922" i="7"/>
  <c r="D921" i="8"/>
  <c r="A923" i="8"/>
  <c r="B922" i="8"/>
  <c r="E922" i="8" s="1"/>
  <c r="D922" i="8"/>
  <c r="E921" i="9"/>
  <c r="E922" i="9"/>
  <c r="A923" i="9"/>
  <c r="B922" i="9"/>
  <c r="D922" i="9" s="1"/>
  <c r="B923" i="5"/>
  <c r="F923" i="5" s="1"/>
  <c r="A924" i="5"/>
  <c r="E923" i="5"/>
  <c r="B915" i="14" l="1"/>
  <c r="C914" i="14"/>
  <c r="E914" i="14"/>
  <c r="F914" i="14"/>
  <c r="B923" i="7"/>
  <c r="E923" i="7" s="1"/>
  <c r="A924" i="7"/>
  <c r="A924" i="8"/>
  <c r="B923" i="8"/>
  <c r="E923" i="8" s="1"/>
  <c r="B923" i="9"/>
  <c r="D923" i="9" s="1"/>
  <c r="A924" i="9"/>
  <c r="A925" i="5"/>
  <c r="B924" i="5"/>
  <c r="F924" i="5" s="1"/>
  <c r="E924" i="5"/>
  <c r="B916" i="14" l="1"/>
  <c r="C915" i="14"/>
  <c r="E915" i="14"/>
  <c r="F915" i="14"/>
  <c r="B924" i="7"/>
  <c r="A925" i="7"/>
  <c r="E924" i="7"/>
  <c r="D924" i="7"/>
  <c r="D923" i="7"/>
  <c r="D923" i="8"/>
  <c r="A925" i="8"/>
  <c r="B924" i="8"/>
  <c r="E924" i="8"/>
  <c r="D924" i="8"/>
  <c r="D924" i="9"/>
  <c r="E923" i="9"/>
  <c r="A925" i="9"/>
  <c r="B924" i="9"/>
  <c r="E924" i="9" s="1"/>
  <c r="A926" i="5"/>
  <c r="B925" i="5"/>
  <c r="F925" i="5" s="1"/>
  <c r="B917" i="14" l="1"/>
  <c r="C916" i="14"/>
  <c r="E916" i="14"/>
  <c r="F916" i="14"/>
  <c r="B925" i="7"/>
  <c r="A926" i="7"/>
  <c r="E925" i="7"/>
  <c r="D925" i="7"/>
  <c r="A926" i="8"/>
  <c r="B925" i="8"/>
  <c r="D925" i="8" s="1"/>
  <c r="B925" i="9"/>
  <c r="D925" i="9" s="1"/>
  <c r="A926" i="9"/>
  <c r="E925" i="5"/>
  <c r="B926" i="5"/>
  <c r="F926" i="5" s="1"/>
  <c r="E926" i="5"/>
  <c r="A927" i="5"/>
  <c r="B918" i="14" l="1"/>
  <c r="C917" i="14"/>
  <c r="E917" i="14"/>
  <c r="F917" i="14"/>
  <c r="B926" i="7"/>
  <c r="D926" i="7" s="1"/>
  <c r="A927" i="7"/>
  <c r="E926" i="7"/>
  <c r="E925" i="8"/>
  <c r="A927" i="8"/>
  <c r="E926" i="8"/>
  <c r="D926" i="8"/>
  <c r="B926" i="8"/>
  <c r="E925" i="9"/>
  <c r="A927" i="9"/>
  <c r="B926" i="9"/>
  <c r="E926" i="9" s="1"/>
  <c r="A928" i="5"/>
  <c r="B927" i="5"/>
  <c r="F927" i="5" s="1"/>
  <c r="E927" i="5"/>
  <c r="B919" i="14" l="1"/>
  <c r="C918" i="14"/>
  <c r="E918" i="14"/>
  <c r="F918" i="14"/>
  <c r="B927" i="7"/>
  <c r="E927" i="7"/>
  <c r="D927" i="7"/>
  <c r="A928" i="7"/>
  <c r="A928" i="8"/>
  <c r="B927" i="8"/>
  <c r="E927" i="8"/>
  <c r="D927" i="8"/>
  <c r="D926" i="9"/>
  <c r="B927" i="9"/>
  <c r="D927" i="9" s="1"/>
  <c r="A928" i="9"/>
  <c r="A929" i="5"/>
  <c r="B928" i="5"/>
  <c r="F928" i="5" s="1"/>
  <c r="E928" i="5"/>
  <c r="B920" i="14" l="1"/>
  <c r="C919" i="14"/>
  <c r="E919" i="14"/>
  <c r="F919" i="14"/>
  <c r="B928" i="7"/>
  <c r="A929" i="7"/>
  <c r="E928" i="7"/>
  <c r="D928" i="7"/>
  <c r="A929" i="8"/>
  <c r="B928" i="8"/>
  <c r="D928" i="8" s="1"/>
  <c r="E928" i="8"/>
  <c r="E927" i="9"/>
  <c r="D928" i="9"/>
  <c r="A929" i="9"/>
  <c r="B928" i="9"/>
  <c r="E928" i="9" s="1"/>
  <c r="A930" i="5"/>
  <c r="B929" i="5"/>
  <c r="F929" i="5" s="1"/>
  <c r="B921" i="14" l="1"/>
  <c r="C920" i="14"/>
  <c r="E920" i="14"/>
  <c r="F920" i="14"/>
  <c r="B929" i="7"/>
  <c r="A930" i="7"/>
  <c r="E929" i="7"/>
  <c r="D929" i="7"/>
  <c r="A930" i="8"/>
  <c r="B929" i="8"/>
  <c r="D929" i="8" s="1"/>
  <c r="E929" i="8"/>
  <c r="B929" i="9"/>
  <c r="D929" i="9" s="1"/>
  <c r="A930" i="9"/>
  <c r="E929" i="5"/>
  <c r="A931" i="5"/>
  <c r="B930" i="5"/>
  <c r="F930" i="5" s="1"/>
  <c r="E930" i="5"/>
  <c r="B922" i="14" l="1"/>
  <c r="C921" i="14"/>
  <c r="E921" i="14"/>
  <c r="F921" i="14"/>
  <c r="B930" i="7"/>
  <c r="D930" i="7"/>
  <c r="A931" i="7"/>
  <c r="E930" i="7"/>
  <c r="A931" i="8"/>
  <c r="B930" i="8"/>
  <c r="D930" i="8" s="1"/>
  <c r="E929" i="9"/>
  <c r="D930" i="9"/>
  <c r="A931" i="9"/>
  <c r="B930" i="9"/>
  <c r="E930" i="9" s="1"/>
  <c r="A932" i="5"/>
  <c r="B931" i="5"/>
  <c r="F931" i="5" s="1"/>
  <c r="E931" i="5"/>
  <c r="B923" i="14" l="1"/>
  <c r="C922" i="14"/>
  <c r="E922" i="14"/>
  <c r="F922" i="14"/>
  <c r="B931" i="7"/>
  <c r="E931" i="7" s="1"/>
  <c r="A932" i="7"/>
  <c r="E930" i="8"/>
  <c r="A932" i="8"/>
  <c r="E931" i="8"/>
  <c r="D931" i="8"/>
  <c r="B931" i="8"/>
  <c r="B931" i="9"/>
  <c r="D931" i="9" s="1"/>
  <c r="A932" i="9"/>
  <c r="B932" i="5"/>
  <c r="F932" i="5" s="1"/>
  <c r="A933" i="5"/>
  <c r="E932" i="5"/>
  <c r="B924" i="14" l="1"/>
  <c r="C923" i="14"/>
  <c r="E923" i="14"/>
  <c r="F923" i="14"/>
  <c r="D931" i="7"/>
  <c r="B932" i="7"/>
  <c r="D932" i="7" s="1"/>
  <c r="A933" i="7"/>
  <c r="E932" i="7"/>
  <c r="A933" i="8"/>
  <c r="B932" i="8"/>
  <c r="D932" i="8" s="1"/>
  <c r="E931" i="9"/>
  <c r="A933" i="9"/>
  <c r="B932" i="9"/>
  <c r="E932" i="9" s="1"/>
  <c r="B933" i="5"/>
  <c r="F933" i="5" s="1"/>
  <c r="A934" i="5"/>
  <c r="E933" i="5"/>
  <c r="B925" i="14" l="1"/>
  <c r="C924" i="14"/>
  <c r="E924" i="14"/>
  <c r="F924" i="14"/>
  <c r="B933" i="7"/>
  <c r="A934" i="7"/>
  <c r="E933" i="7"/>
  <c r="D933" i="7"/>
  <c r="E932" i="8"/>
  <c r="A934" i="8"/>
  <c r="E933" i="8"/>
  <c r="B933" i="8"/>
  <c r="D933" i="8" s="1"/>
  <c r="D932" i="9"/>
  <c r="B933" i="9"/>
  <c r="D933" i="9" s="1"/>
  <c r="A934" i="9"/>
  <c r="A935" i="5"/>
  <c r="B934" i="5"/>
  <c r="E934" i="5" s="1"/>
  <c r="B926" i="14" l="1"/>
  <c r="C925" i="14"/>
  <c r="E925" i="14"/>
  <c r="F925" i="14"/>
  <c r="B934" i="7"/>
  <c r="D934" i="7"/>
  <c r="A935" i="7"/>
  <c r="E934" i="7"/>
  <c r="A935" i="8"/>
  <c r="B934" i="8"/>
  <c r="E934" i="8" s="1"/>
  <c r="D934" i="8"/>
  <c r="E933" i="9"/>
  <c r="E934" i="9"/>
  <c r="D934" i="9"/>
  <c r="A935" i="9"/>
  <c r="B934" i="9"/>
  <c r="B935" i="5"/>
  <c r="F935" i="5" s="1"/>
  <c r="E935" i="5"/>
  <c r="A936" i="5"/>
  <c r="F934" i="5"/>
  <c r="B927" i="14" l="1"/>
  <c r="C926" i="14"/>
  <c r="E926" i="14"/>
  <c r="F926" i="14"/>
  <c r="B935" i="7"/>
  <c r="E935" i="7"/>
  <c r="D935" i="7"/>
  <c r="A936" i="7"/>
  <c r="A936" i="8"/>
  <c r="B935" i="8"/>
  <c r="D935" i="8" s="1"/>
  <c r="E935" i="9"/>
  <c r="B935" i="9"/>
  <c r="D935" i="9" s="1"/>
  <c r="A936" i="9"/>
  <c r="B936" i="5"/>
  <c r="F936" i="5" s="1"/>
  <c r="A937" i="5"/>
  <c r="B928" i="14" l="1"/>
  <c r="C927" i="14"/>
  <c r="E927" i="14"/>
  <c r="F927" i="14"/>
  <c r="B936" i="7"/>
  <c r="A937" i="7"/>
  <c r="E936" i="7"/>
  <c r="D936" i="7"/>
  <c r="A937" i="8"/>
  <c r="B936" i="8"/>
  <c r="D936" i="8" s="1"/>
  <c r="E936" i="8"/>
  <c r="E935" i="8"/>
  <c r="D936" i="9"/>
  <c r="A937" i="9"/>
  <c r="B936" i="9"/>
  <c r="E936" i="9" s="1"/>
  <c r="B937" i="5"/>
  <c r="F937" i="5" s="1"/>
  <c r="A938" i="5"/>
  <c r="E937" i="5"/>
  <c r="E936" i="5"/>
  <c r="B929" i="14" l="1"/>
  <c r="C928" i="14"/>
  <c r="E928" i="14"/>
  <c r="F928" i="14"/>
  <c r="B937" i="7"/>
  <c r="A938" i="7"/>
  <c r="E937" i="7"/>
  <c r="D937" i="7"/>
  <c r="A938" i="8"/>
  <c r="B937" i="8"/>
  <c r="E937" i="8" s="1"/>
  <c r="E937" i="9"/>
  <c r="B937" i="9"/>
  <c r="D937" i="9" s="1"/>
  <c r="A938" i="9"/>
  <c r="B938" i="5"/>
  <c r="E938" i="5" s="1"/>
  <c r="A939" i="5"/>
  <c r="B930" i="14" l="1"/>
  <c r="C929" i="14"/>
  <c r="E929" i="14"/>
  <c r="F929" i="14"/>
  <c r="B938" i="7"/>
  <c r="D938" i="7"/>
  <c r="E938" i="7"/>
  <c r="A939" i="7"/>
  <c r="D937" i="8"/>
  <c r="A939" i="8"/>
  <c r="B938" i="8"/>
  <c r="E938" i="8" s="1"/>
  <c r="A939" i="9"/>
  <c r="B938" i="9"/>
  <c r="E938" i="9" s="1"/>
  <c r="A940" i="5"/>
  <c r="B939" i="5"/>
  <c r="F939" i="5" s="1"/>
  <c r="E939" i="5"/>
  <c r="F938" i="5"/>
  <c r="B931" i="14" l="1"/>
  <c r="C930" i="14"/>
  <c r="E930" i="14" s="1"/>
  <c r="F930" i="14"/>
  <c r="B939" i="7"/>
  <c r="E939" i="7"/>
  <c r="D939" i="7"/>
  <c r="A940" i="7"/>
  <c r="D938" i="8"/>
  <c r="A940" i="8"/>
  <c r="B939" i="8"/>
  <c r="E939" i="8"/>
  <c r="D939" i="8"/>
  <c r="D939" i="9"/>
  <c r="D938" i="9"/>
  <c r="B939" i="9"/>
  <c r="E939" i="9" s="1"/>
  <c r="A940" i="9"/>
  <c r="A941" i="5"/>
  <c r="B940" i="5"/>
  <c r="F940" i="5" s="1"/>
  <c r="E940" i="5"/>
  <c r="B932" i="14" l="1"/>
  <c r="C931" i="14"/>
  <c r="E931" i="14"/>
  <c r="F931" i="14"/>
  <c r="B940" i="7"/>
  <c r="A941" i="7"/>
  <c r="E940" i="7"/>
  <c r="D940" i="7"/>
  <c r="A941" i="8"/>
  <c r="B940" i="8"/>
  <c r="E940" i="8"/>
  <c r="D940" i="8"/>
  <c r="A941" i="9"/>
  <c r="B940" i="9"/>
  <c r="E940" i="9" s="1"/>
  <c r="A942" i="5"/>
  <c r="B941" i="5"/>
  <c r="F941" i="5" s="1"/>
  <c r="E941" i="5"/>
  <c r="B933" i="14" l="1"/>
  <c r="C932" i="14"/>
  <c r="E932" i="14"/>
  <c r="F932" i="14"/>
  <c r="B941" i="7"/>
  <c r="A942" i="7"/>
  <c r="E941" i="7"/>
  <c r="D941" i="7"/>
  <c r="A942" i="8"/>
  <c r="B941" i="8"/>
  <c r="D941" i="8" s="1"/>
  <c r="E941" i="8"/>
  <c r="D940" i="9"/>
  <c r="B941" i="9"/>
  <c r="D941" i="9" s="1"/>
  <c r="A942" i="9"/>
  <c r="B942" i="5"/>
  <c r="F942" i="5" s="1"/>
  <c r="E942" i="5"/>
  <c r="A943" i="5"/>
  <c r="B934" i="14" l="1"/>
  <c r="C933" i="14"/>
  <c r="E933" i="14"/>
  <c r="F933" i="14"/>
  <c r="B942" i="7"/>
  <c r="D942" i="7"/>
  <c r="A943" i="7"/>
  <c r="E942" i="7"/>
  <c r="A943" i="8"/>
  <c r="B942" i="8"/>
  <c r="E942" i="8" s="1"/>
  <c r="E941" i="9"/>
  <c r="E942" i="9"/>
  <c r="D942" i="9"/>
  <c r="A943" i="9"/>
  <c r="B942" i="9"/>
  <c r="B943" i="5"/>
  <c r="F943" i="5" s="1"/>
  <c r="E943" i="5"/>
  <c r="A944" i="5"/>
  <c r="B935" i="14" l="1"/>
  <c r="C934" i="14"/>
  <c r="E934" i="14"/>
  <c r="F934" i="14"/>
  <c r="B943" i="7"/>
  <c r="E943" i="7"/>
  <c r="D943" i="7"/>
  <c r="A944" i="7"/>
  <c r="D942" i="8"/>
  <c r="A944" i="8"/>
  <c r="B943" i="8"/>
  <c r="D943" i="8" s="1"/>
  <c r="E943" i="8"/>
  <c r="B943" i="9"/>
  <c r="D943" i="9" s="1"/>
  <c r="A944" i="9"/>
  <c r="B944" i="5"/>
  <c r="F944" i="5" s="1"/>
  <c r="A945" i="5"/>
  <c r="E944" i="5"/>
  <c r="B936" i="14" l="1"/>
  <c r="C935" i="14"/>
  <c r="E935" i="14"/>
  <c r="F935" i="14"/>
  <c r="B944" i="7"/>
  <c r="A945" i="7"/>
  <c r="E944" i="7"/>
  <c r="D944" i="7"/>
  <c r="A945" i="8"/>
  <c r="B944" i="8"/>
  <c r="E944" i="8" s="1"/>
  <c r="E943" i="9"/>
  <c r="A945" i="9"/>
  <c r="B944" i="9"/>
  <c r="E944" i="9" s="1"/>
  <c r="B945" i="5"/>
  <c r="F945" i="5" s="1"/>
  <c r="E945" i="5"/>
  <c r="A946" i="5"/>
  <c r="B937" i="14" l="1"/>
  <c r="C936" i="14"/>
  <c r="E936" i="14"/>
  <c r="F936" i="14"/>
  <c r="B945" i="7"/>
  <c r="A946" i="7"/>
  <c r="E945" i="7"/>
  <c r="D945" i="7"/>
  <c r="D944" i="8"/>
  <c r="A946" i="8"/>
  <c r="B945" i="8"/>
  <c r="D945" i="8" s="1"/>
  <c r="D944" i="9"/>
  <c r="B945" i="9"/>
  <c r="D945" i="9" s="1"/>
  <c r="A946" i="9"/>
  <c r="B946" i="5"/>
  <c r="F946" i="5" s="1"/>
  <c r="A947" i="5"/>
  <c r="E946" i="5"/>
  <c r="B938" i="14" l="1"/>
  <c r="C937" i="14"/>
  <c r="E937" i="14"/>
  <c r="F937" i="14"/>
  <c r="B946" i="7"/>
  <c r="D946" i="7"/>
  <c r="A947" i="7"/>
  <c r="E946" i="7"/>
  <c r="E945" i="8"/>
  <c r="A947" i="8"/>
  <c r="B946" i="8"/>
  <c r="E946" i="8" s="1"/>
  <c r="D946" i="8"/>
  <c r="E945" i="9"/>
  <c r="A947" i="9"/>
  <c r="B946" i="9"/>
  <c r="E946" i="9" s="1"/>
  <c r="B947" i="5"/>
  <c r="F947" i="5" s="1"/>
  <c r="A948" i="5"/>
  <c r="B939" i="14" l="1"/>
  <c r="C938" i="14"/>
  <c r="E938" i="14"/>
  <c r="F938" i="14"/>
  <c r="B947" i="7"/>
  <c r="E947" i="7" s="1"/>
  <c r="A948" i="7"/>
  <c r="A948" i="8"/>
  <c r="B947" i="8"/>
  <c r="E947" i="8" s="1"/>
  <c r="D946" i="9"/>
  <c r="B947" i="9"/>
  <c r="D947" i="9" s="1"/>
  <c r="A948" i="9"/>
  <c r="B948" i="5"/>
  <c r="F948" i="5" s="1"/>
  <c r="A949" i="5"/>
  <c r="E948" i="5"/>
  <c r="E947" i="5"/>
  <c r="B940" i="14" l="1"/>
  <c r="C939" i="14"/>
  <c r="E939" i="14"/>
  <c r="F939" i="14"/>
  <c r="B948" i="7"/>
  <c r="E948" i="7" s="1"/>
  <c r="A949" i="7"/>
  <c r="D947" i="7"/>
  <c r="D947" i="8"/>
  <c r="B948" i="8"/>
  <c r="E948" i="8" s="1"/>
  <c r="D948" i="8"/>
  <c r="A949" i="8"/>
  <c r="E947" i="9"/>
  <c r="B948" i="9"/>
  <c r="D948" i="9" s="1"/>
  <c r="A949" i="9"/>
  <c r="A950" i="5"/>
  <c r="B949" i="5"/>
  <c r="F949" i="5" s="1"/>
  <c r="B941" i="14" l="1"/>
  <c r="C940" i="14"/>
  <c r="E940" i="14"/>
  <c r="F940" i="14"/>
  <c r="D948" i="7"/>
  <c r="B949" i="7"/>
  <c r="E949" i="7" s="1"/>
  <c r="A950" i="7"/>
  <c r="A950" i="8"/>
  <c r="B949" i="8"/>
  <c r="E949" i="8" s="1"/>
  <c r="E948" i="9"/>
  <c r="B949" i="9"/>
  <c r="D949" i="9" s="1"/>
  <c r="A950" i="9"/>
  <c r="E949" i="5"/>
  <c r="B950" i="5"/>
  <c r="F950" i="5" s="1"/>
  <c r="A951" i="5"/>
  <c r="B942" i="14" l="1"/>
  <c r="C941" i="14"/>
  <c r="E941" i="14"/>
  <c r="F941" i="14"/>
  <c r="A951" i="7"/>
  <c r="B950" i="7"/>
  <c r="E950" i="7" s="1"/>
  <c r="D949" i="7"/>
  <c r="A951" i="8"/>
  <c r="B950" i="8"/>
  <c r="E950" i="8" s="1"/>
  <c r="D949" i="8"/>
  <c r="E949" i="9"/>
  <c r="B950" i="9"/>
  <c r="D950" i="9" s="1"/>
  <c r="A951" i="9"/>
  <c r="A952" i="5"/>
  <c r="B951" i="5"/>
  <c r="E951" i="5"/>
  <c r="F951" i="5"/>
  <c r="E950" i="5"/>
  <c r="B943" i="14" l="1"/>
  <c r="C942" i="14"/>
  <c r="E942" i="14"/>
  <c r="F942" i="14"/>
  <c r="B951" i="7"/>
  <c r="E951" i="7" s="1"/>
  <c r="A952" i="7"/>
  <c r="D950" i="7"/>
  <c r="D950" i="8"/>
  <c r="A952" i="8"/>
  <c r="B951" i="8"/>
  <c r="E951" i="8" s="1"/>
  <c r="E950" i="9"/>
  <c r="B951" i="9"/>
  <c r="E951" i="9" s="1"/>
  <c r="A952" i="9"/>
  <c r="A953" i="5"/>
  <c r="F952" i="5"/>
  <c r="B952" i="5"/>
  <c r="E952" i="5" s="1"/>
  <c r="B944" i="14" l="1"/>
  <c r="C943" i="14"/>
  <c r="E943" i="14"/>
  <c r="F943" i="14"/>
  <c r="A953" i="7"/>
  <c r="B952" i="7"/>
  <c r="E952" i="7" s="1"/>
  <c r="D951" i="7"/>
  <c r="B952" i="8"/>
  <c r="E952" i="8" s="1"/>
  <c r="A953" i="8"/>
  <c r="D952" i="8"/>
  <c r="D951" i="8"/>
  <c r="D951" i="9"/>
  <c r="B952" i="9"/>
  <c r="E952" i="9" s="1"/>
  <c r="A953" i="9"/>
  <c r="B953" i="5"/>
  <c r="F953" i="5" s="1"/>
  <c r="A954" i="5"/>
  <c r="E953" i="5"/>
  <c r="B945" i="14" l="1"/>
  <c r="C944" i="14"/>
  <c r="E944" i="14"/>
  <c r="F944" i="14"/>
  <c r="B953" i="7"/>
  <c r="E953" i="7" s="1"/>
  <c r="A954" i="7"/>
  <c r="D952" i="7"/>
  <c r="A954" i="8"/>
  <c r="B953" i="8"/>
  <c r="E953" i="8" s="1"/>
  <c r="D952" i="9"/>
  <c r="B953" i="9"/>
  <c r="D953" i="9" s="1"/>
  <c r="A954" i="9"/>
  <c r="A955" i="5"/>
  <c r="B954" i="5"/>
  <c r="E954" i="5" s="1"/>
  <c r="B946" i="14" l="1"/>
  <c r="C945" i="14"/>
  <c r="E945" i="14"/>
  <c r="F945" i="14"/>
  <c r="A955" i="7"/>
  <c r="B954" i="7"/>
  <c r="E954" i="7" s="1"/>
  <c r="D953" i="7"/>
  <c r="A955" i="8"/>
  <c r="B954" i="8"/>
  <c r="E954" i="8" s="1"/>
  <c r="D953" i="8"/>
  <c r="E953" i="9"/>
  <c r="B954" i="9"/>
  <c r="E954" i="9" s="1"/>
  <c r="A955" i="9"/>
  <c r="B955" i="5"/>
  <c r="F955" i="5" s="1"/>
  <c r="E955" i="5"/>
  <c r="A956" i="5"/>
  <c r="F954" i="5"/>
  <c r="B947" i="14" l="1"/>
  <c r="C946" i="14"/>
  <c r="E946" i="14"/>
  <c r="F946" i="14"/>
  <c r="B955" i="7"/>
  <c r="E955" i="7" s="1"/>
  <c r="A956" i="7"/>
  <c r="D954" i="7"/>
  <c r="D954" i="8"/>
  <c r="B955" i="8"/>
  <c r="E955" i="8" s="1"/>
  <c r="A956" i="8"/>
  <c r="D954" i="9"/>
  <c r="B955" i="9"/>
  <c r="D955" i="9" s="1"/>
  <c r="A956" i="9"/>
  <c r="A957" i="5"/>
  <c r="B956" i="5"/>
  <c r="E956" i="5"/>
  <c r="F956" i="5"/>
  <c r="B948" i="14" l="1"/>
  <c r="C947" i="14"/>
  <c r="E947" i="14"/>
  <c r="F947" i="14"/>
  <c r="B956" i="7"/>
  <c r="E956" i="7" s="1"/>
  <c r="A957" i="7"/>
  <c r="D955" i="7"/>
  <c r="B956" i="8"/>
  <c r="E956" i="8" s="1"/>
  <c r="A957" i="8"/>
  <c r="D955" i="8"/>
  <c r="E955" i="9"/>
  <c r="D956" i="9"/>
  <c r="B956" i="9"/>
  <c r="E956" i="9" s="1"/>
  <c r="A957" i="9"/>
  <c r="B957" i="5"/>
  <c r="F957" i="5" s="1"/>
  <c r="A958" i="5"/>
  <c r="E957" i="5"/>
  <c r="B949" i="14" l="1"/>
  <c r="C948" i="14"/>
  <c r="E948" i="14"/>
  <c r="F948" i="14"/>
  <c r="D956" i="7"/>
  <c r="B957" i="7"/>
  <c r="D957" i="7" s="1"/>
  <c r="A958" i="7"/>
  <c r="A958" i="8"/>
  <c r="B957" i="8"/>
  <c r="E957" i="8" s="1"/>
  <c r="D956" i="8"/>
  <c r="B957" i="9"/>
  <c r="D957" i="9" s="1"/>
  <c r="A958" i="9"/>
  <c r="A959" i="5"/>
  <c r="B958" i="5"/>
  <c r="F958" i="5" s="1"/>
  <c r="E958" i="5"/>
  <c r="B950" i="14" l="1"/>
  <c r="C949" i="14"/>
  <c r="E949" i="14"/>
  <c r="F949" i="14"/>
  <c r="E957" i="7"/>
  <c r="E958" i="7"/>
  <c r="D958" i="7"/>
  <c r="A959" i="7"/>
  <c r="B958" i="7"/>
  <c r="B958" i="8"/>
  <c r="E958" i="8" s="1"/>
  <c r="A959" i="8"/>
  <c r="D957" i="8"/>
  <c r="E958" i="9"/>
  <c r="D958" i="9"/>
  <c r="E957" i="9"/>
  <c r="B958" i="9"/>
  <c r="A959" i="9"/>
  <c r="A960" i="5"/>
  <c r="B959" i="5"/>
  <c r="E959" i="5" s="1"/>
  <c r="B951" i="14" l="1"/>
  <c r="C950" i="14"/>
  <c r="E950" i="14" s="1"/>
  <c r="F950" i="14"/>
  <c r="B959" i="7"/>
  <c r="E959" i="7" s="1"/>
  <c r="A960" i="7"/>
  <c r="D958" i="8"/>
  <c r="B959" i="8"/>
  <c r="E959" i="8" s="1"/>
  <c r="A960" i="8"/>
  <c r="B959" i="9"/>
  <c r="D959" i="9" s="1"/>
  <c r="A960" i="9"/>
  <c r="F959" i="5"/>
  <c r="B960" i="5"/>
  <c r="F960" i="5" s="1"/>
  <c r="A961" i="5"/>
  <c r="E960" i="5"/>
  <c r="B952" i="14" l="1"/>
  <c r="C951" i="14"/>
  <c r="E951" i="14"/>
  <c r="F951" i="14"/>
  <c r="A961" i="7"/>
  <c r="B960" i="7"/>
  <c r="E960" i="7" s="1"/>
  <c r="D959" i="7"/>
  <c r="D959" i="8"/>
  <c r="B960" i="8"/>
  <c r="E960" i="8" s="1"/>
  <c r="A961" i="8"/>
  <c r="D960" i="9"/>
  <c r="E959" i="9"/>
  <c r="B960" i="9"/>
  <c r="E960" i="9" s="1"/>
  <c r="A961" i="9"/>
  <c r="B961" i="5"/>
  <c r="E961" i="5" s="1"/>
  <c r="A962" i="5"/>
  <c r="F961" i="5"/>
  <c r="B953" i="14" l="1"/>
  <c r="C952" i="14"/>
  <c r="E952" i="14"/>
  <c r="F952" i="14"/>
  <c r="B961" i="7"/>
  <c r="E961" i="7" s="1"/>
  <c r="A962" i="7"/>
  <c r="D960" i="7"/>
  <c r="A962" i="8"/>
  <c r="B961" i="8"/>
  <c r="E961" i="8" s="1"/>
  <c r="D960" i="8"/>
  <c r="D961" i="9"/>
  <c r="E961" i="9"/>
  <c r="B961" i="9"/>
  <c r="A962" i="9"/>
  <c r="A963" i="5"/>
  <c r="B962" i="5"/>
  <c r="E962" i="5" s="1"/>
  <c r="B954" i="14" l="1"/>
  <c r="C953" i="14"/>
  <c r="E953" i="14"/>
  <c r="F953" i="14"/>
  <c r="D961" i="7"/>
  <c r="B962" i="7"/>
  <c r="E962" i="7" s="1"/>
  <c r="A963" i="7"/>
  <c r="D961" i="8"/>
  <c r="B962" i="8"/>
  <c r="E962" i="8" s="1"/>
  <c r="A963" i="8"/>
  <c r="E962" i="9"/>
  <c r="D962" i="9"/>
  <c r="B962" i="9"/>
  <c r="A963" i="9"/>
  <c r="F962" i="5"/>
  <c r="A964" i="5"/>
  <c r="B963" i="5"/>
  <c r="E963" i="5" s="1"/>
  <c r="F963" i="5"/>
  <c r="B955" i="14" l="1"/>
  <c r="C954" i="14"/>
  <c r="E954" i="14"/>
  <c r="F954" i="14"/>
  <c r="B963" i="7"/>
  <c r="E963" i="7" s="1"/>
  <c r="A964" i="7"/>
  <c r="D962" i="7"/>
  <c r="B963" i="8"/>
  <c r="E963" i="8" s="1"/>
  <c r="A964" i="8"/>
  <c r="D962" i="8"/>
  <c r="E963" i="9"/>
  <c r="B963" i="9"/>
  <c r="D963" i="9" s="1"/>
  <c r="A964" i="9"/>
  <c r="B964" i="5"/>
  <c r="F964" i="5" s="1"/>
  <c r="E964" i="5"/>
  <c r="A965" i="5"/>
  <c r="B956" i="14" l="1"/>
  <c r="C955" i="14"/>
  <c r="E955" i="14"/>
  <c r="F955" i="14"/>
  <c r="B964" i="7"/>
  <c r="E964" i="7" s="1"/>
  <c r="A965" i="7"/>
  <c r="D963" i="7"/>
  <c r="D963" i="8"/>
  <c r="B964" i="8"/>
  <c r="E964" i="8" s="1"/>
  <c r="A965" i="8"/>
  <c r="B964" i="9"/>
  <c r="E964" i="9" s="1"/>
  <c r="A965" i="9"/>
  <c r="B965" i="5"/>
  <c r="F965" i="5" s="1"/>
  <c r="A966" i="5"/>
  <c r="E965" i="5"/>
  <c r="B957" i="14" l="1"/>
  <c r="C956" i="14"/>
  <c r="E956" i="14"/>
  <c r="F956" i="14"/>
  <c r="B965" i="7"/>
  <c r="E965" i="7" s="1"/>
  <c r="A966" i="7"/>
  <c r="D964" i="7"/>
  <c r="D964" i="8"/>
  <c r="A966" i="8"/>
  <c r="B965" i="8"/>
  <c r="E965" i="8" s="1"/>
  <c r="D964" i="9"/>
  <c r="B965" i="9"/>
  <c r="D965" i="9" s="1"/>
  <c r="A966" i="9"/>
  <c r="B966" i="5"/>
  <c r="F966" i="5" s="1"/>
  <c r="A967" i="5"/>
  <c r="E966" i="5"/>
  <c r="B958" i="14" l="1"/>
  <c r="C957" i="14"/>
  <c r="E957" i="14"/>
  <c r="F957" i="14"/>
  <c r="A967" i="7"/>
  <c r="B966" i="7"/>
  <c r="E966" i="7" s="1"/>
  <c r="D965" i="7"/>
  <c r="B966" i="8"/>
  <c r="E966" i="8" s="1"/>
  <c r="A967" i="8"/>
  <c r="D965" i="8"/>
  <c r="E965" i="9"/>
  <c r="E966" i="9"/>
  <c r="B966" i="9"/>
  <c r="D966" i="9" s="1"/>
  <c r="A967" i="9"/>
  <c r="A968" i="5"/>
  <c r="B967" i="5"/>
  <c r="F967" i="5" s="1"/>
  <c r="E967" i="5"/>
  <c r="B959" i="14" l="1"/>
  <c r="C958" i="14"/>
  <c r="E958" i="14"/>
  <c r="F958" i="14"/>
  <c r="B967" i="7"/>
  <c r="E967" i="7" s="1"/>
  <c r="A968" i="7"/>
  <c r="D966" i="7"/>
  <c r="B967" i="8"/>
  <c r="E967" i="8" s="1"/>
  <c r="A968" i="8"/>
  <c r="D966" i="8"/>
  <c r="B967" i="9"/>
  <c r="D967" i="9" s="1"/>
  <c r="A968" i="9"/>
  <c r="B968" i="5"/>
  <c r="F968" i="5" s="1"/>
  <c r="E968" i="5"/>
  <c r="A969" i="5"/>
  <c r="B960" i="14" l="1"/>
  <c r="C959" i="14"/>
  <c r="E959" i="14"/>
  <c r="F959" i="14"/>
  <c r="A969" i="7"/>
  <c r="B968" i="7"/>
  <c r="E968" i="7" s="1"/>
  <c r="D967" i="7"/>
  <c r="D967" i="8"/>
  <c r="B968" i="8"/>
  <c r="E968" i="8" s="1"/>
  <c r="A969" i="8"/>
  <c r="E967" i="9"/>
  <c r="B968" i="9"/>
  <c r="E968" i="9" s="1"/>
  <c r="A969" i="9"/>
  <c r="B969" i="5"/>
  <c r="F969" i="5" s="1"/>
  <c r="A970" i="5"/>
  <c r="E969" i="5"/>
  <c r="B961" i="14" l="1"/>
  <c r="C960" i="14"/>
  <c r="E960" i="14"/>
  <c r="F960" i="14"/>
  <c r="B969" i="7"/>
  <c r="E969" i="7" s="1"/>
  <c r="A970" i="7"/>
  <c r="D968" i="7"/>
  <c r="B969" i="8"/>
  <c r="E969" i="8" s="1"/>
  <c r="A970" i="8"/>
  <c r="D968" i="8"/>
  <c r="D968" i="9"/>
  <c r="B969" i="9"/>
  <c r="D969" i="9" s="1"/>
  <c r="A970" i="9"/>
  <c r="A971" i="5"/>
  <c r="B970" i="5"/>
  <c r="E970" i="5" s="1"/>
  <c r="B962" i="14" l="1"/>
  <c r="C961" i="14"/>
  <c r="E961" i="14" s="1"/>
  <c r="F961" i="14"/>
  <c r="A971" i="7"/>
  <c r="B970" i="7"/>
  <c r="E970" i="7" s="1"/>
  <c r="D969" i="7"/>
  <c r="B970" i="8"/>
  <c r="E970" i="8" s="1"/>
  <c r="A971" i="8"/>
  <c r="D969" i="8"/>
  <c r="E969" i="9"/>
  <c r="B970" i="9"/>
  <c r="E970" i="9" s="1"/>
  <c r="A971" i="9"/>
  <c r="F970" i="5"/>
  <c r="B971" i="5"/>
  <c r="F971" i="5" s="1"/>
  <c r="A972" i="5"/>
  <c r="E971" i="5"/>
  <c r="B963" i="14" l="1"/>
  <c r="C962" i="14"/>
  <c r="E962" i="14"/>
  <c r="F962" i="14"/>
  <c r="B971" i="7"/>
  <c r="E971" i="7" s="1"/>
  <c r="A972" i="7"/>
  <c r="D970" i="7"/>
  <c r="B971" i="8"/>
  <c r="E971" i="8" s="1"/>
  <c r="A972" i="8"/>
  <c r="D970" i="8"/>
  <c r="D970" i="9"/>
  <c r="B971" i="9"/>
  <c r="D971" i="9" s="1"/>
  <c r="A972" i="9"/>
  <c r="A973" i="5"/>
  <c r="B972" i="5"/>
  <c r="E972" i="5" s="1"/>
  <c r="F972" i="5"/>
  <c r="B964" i="14" l="1"/>
  <c r="C963" i="14"/>
  <c r="E963" i="14"/>
  <c r="F963" i="14"/>
  <c r="B972" i="7"/>
  <c r="E972" i="7" s="1"/>
  <c r="A973" i="7"/>
  <c r="D971" i="7"/>
  <c r="B972" i="8"/>
  <c r="E972" i="8" s="1"/>
  <c r="A973" i="8"/>
  <c r="D971" i="8"/>
  <c r="E971" i="9"/>
  <c r="B972" i="9"/>
  <c r="E972" i="9" s="1"/>
  <c r="A973" i="9"/>
  <c r="B973" i="5"/>
  <c r="F973" i="5" s="1"/>
  <c r="A974" i="5"/>
  <c r="B965" i="14" l="1"/>
  <c r="C964" i="14"/>
  <c r="E964" i="14"/>
  <c r="F964" i="14"/>
  <c r="B973" i="7"/>
  <c r="E973" i="7" s="1"/>
  <c r="A974" i="7"/>
  <c r="D972" i="7"/>
  <c r="B973" i="8"/>
  <c r="E973" i="8" s="1"/>
  <c r="A974" i="8"/>
  <c r="D972" i="8"/>
  <c r="D972" i="9"/>
  <c r="D973" i="9"/>
  <c r="B973" i="9"/>
  <c r="E973" i="9" s="1"/>
  <c r="A974" i="9"/>
  <c r="B974" i="5"/>
  <c r="F974" i="5" s="1"/>
  <c r="E974" i="5"/>
  <c r="A975" i="5"/>
  <c r="E973" i="5"/>
  <c r="B966" i="14" l="1"/>
  <c r="C965" i="14"/>
  <c r="E965" i="14"/>
  <c r="F965" i="14"/>
  <c r="A975" i="7"/>
  <c r="B974" i="7"/>
  <c r="E974" i="7" s="1"/>
  <c r="D973" i="7"/>
  <c r="B974" i="8"/>
  <c r="E974" i="8" s="1"/>
  <c r="A975" i="8"/>
  <c r="D973" i="8"/>
  <c r="B974" i="9"/>
  <c r="E974" i="9" s="1"/>
  <c r="A975" i="9"/>
  <c r="B975" i="5"/>
  <c r="F975" i="5" s="1"/>
  <c r="E975" i="5"/>
  <c r="A976" i="5"/>
  <c r="B967" i="14" l="1"/>
  <c r="C966" i="14"/>
  <c r="E966" i="14"/>
  <c r="F966" i="14"/>
  <c r="B975" i="7"/>
  <c r="E975" i="7" s="1"/>
  <c r="A976" i="7"/>
  <c r="D974" i="7"/>
  <c r="B975" i="8"/>
  <c r="E975" i="8" s="1"/>
  <c r="A976" i="8"/>
  <c r="D974" i="8"/>
  <c r="D974" i="9"/>
  <c r="B975" i="9"/>
  <c r="D975" i="9" s="1"/>
  <c r="A976" i="9"/>
  <c r="A977" i="5"/>
  <c r="B976" i="5"/>
  <c r="F976" i="5" s="1"/>
  <c r="E976" i="5"/>
  <c r="B968" i="14" l="1"/>
  <c r="C967" i="14"/>
  <c r="E967" i="14"/>
  <c r="F967" i="14"/>
  <c r="A977" i="7"/>
  <c r="B976" i="7"/>
  <c r="E976" i="7" s="1"/>
  <c r="D975" i="7"/>
  <c r="B976" i="8"/>
  <c r="E976" i="8" s="1"/>
  <c r="A977" i="8"/>
  <c r="D975" i="8"/>
  <c r="E975" i="9"/>
  <c r="B976" i="9"/>
  <c r="E976" i="9" s="1"/>
  <c r="A977" i="9"/>
  <c r="B977" i="5"/>
  <c r="F977" i="5" s="1"/>
  <c r="E977" i="5"/>
  <c r="A978" i="5"/>
  <c r="B969" i="14" l="1"/>
  <c r="C968" i="14"/>
  <c r="E968" i="14"/>
  <c r="F968" i="14"/>
  <c r="B977" i="7"/>
  <c r="E977" i="7" s="1"/>
  <c r="A978" i="7"/>
  <c r="D976" i="7"/>
  <c r="B977" i="8"/>
  <c r="E977" i="8" s="1"/>
  <c r="A978" i="8"/>
  <c r="D976" i="8"/>
  <c r="D976" i="9"/>
  <c r="B977" i="9"/>
  <c r="D977" i="9" s="1"/>
  <c r="A978" i="9"/>
  <c r="B978" i="5"/>
  <c r="F978" i="5" s="1"/>
  <c r="E978" i="5"/>
  <c r="A979" i="5"/>
  <c r="B970" i="14" l="1"/>
  <c r="C969" i="14"/>
  <c r="E969" i="14"/>
  <c r="F969" i="14"/>
  <c r="A979" i="7"/>
  <c r="B978" i="7"/>
  <c r="E978" i="7" s="1"/>
  <c r="D977" i="7"/>
  <c r="B978" i="8"/>
  <c r="E978" i="8" s="1"/>
  <c r="A979" i="8"/>
  <c r="D977" i="8"/>
  <c r="E977" i="9"/>
  <c r="B978" i="9"/>
  <c r="E978" i="9" s="1"/>
  <c r="A979" i="9"/>
  <c r="B979" i="5"/>
  <c r="F979" i="5" s="1"/>
  <c r="A980" i="5"/>
  <c r="E979" i="5"/>
  <c r="B971" i="14" l="1"/>
  <c r="C970" i="14"/>
  <c r="E970" i="14"/>
  <c r="F970" i="14"/>
  <c r="B979" i="7"/>
  <c r="E979" i="7" s="1"/>
  <c r="A980" i="7"/>
  <c r="D978" i="7"/>
  <c r="B979" i="8"/>
  <c r="E979" i="8" s="1"/>
  <c r="A980" i="8"/>
  <c r="D978" i="8"/>
  <c r="D978" i="9"/>
  <c r="B979" i="9"/>
  <c r="D979" i="9" s="1"/>
  <c r="A980" i="9"/>
  <c r="A981" i="5"/>
  <c r="B980" i="5"/>
  <c r="F980" i="5" s="1"/>
  <c r="E980" i="5"/>
  <c r="B972" i="14" l="1"/>
  <c r="C971" i="14"/>
  <c r="E971" i="14"/>
  <c r="F971" i="14"/>
  <c r="B980" i="7"/>
  <c r="E980" i="7" s="1"/>
  <c r="A981" i="7"/>
  <c r="D979" i="7"/>
  <c r="B980" i="8"/>
  <c r="E980" i="8" s="1"/>
  <c r="A981" i="8"/>
  <c r="D979" i="8"/>
  <c r="E979" i="9"/>
  <c r="B980" i="9"/>
  <c r="E980" i="9" s="1"/>
  <c r="A981" i="9"/>
  <c r="B981" i="5"/>
  <c r="F981" i="5" s="1"/>
  <c r="A982" i="5"/>
  <c r="E981" i="5"/>
  <c r="B973" i="14" l="1"/>
  <c r="C972" i="14"/>
  <c r="E972" i="14"/>
  <c r="F972" i="14"/>
  <c r="B981" i="7"/>
  <c r="E981" i="7" s="1"/>
  <c r="A982" i="7"/>
  <c r="D980" i="7"/>
  <c r="B981" i="8"/>
  <c r="E981" i="8" s="1"/>
  <c r="A982" i="8"/>
  <c r="D980" i="8"/>
  <c r="D980" i="9"/>
  <c r="B981" i="9"/>
  <c r="D981" i="9" s="1"/>
  <c r="A982" i="9"/>
  <c r="B982" i="5"/>
  <c r="F982" i="5" s="1"/>
  <c r="E982" i="5"/>
  <c r="A983" i="5"/>
  <c r="B974" i="14" l="1"/>
  <c r="C973" i="14"/>
  <c r="E973" i="14"/>
  <c r="F973" i="14"/>
  <c r="A983" i="7"/>
  <c r="B982" i="7"/>
  <c r="E982" i="7" s="1"/>
  <c r="D981" i="7"/>
  <c r="B982" i="8"/>
  <c r="E982" i="8" s="1"/>
  <c r="A983" i="8"/>
  <c r="D981" i="8"/>
  <c r="E981" i="9"/>
  <c r="B982" i="9"/>
  <c r="E982" i="9" s="1"/>
  <c r="A983" i="9"/>
  <c r="B983" i="5"/>
  <c r="F983" i="5" s="1"/>
  <c r="A984" i="5"/>
  <c r="E983" i="5"/>
  <c r="B975" i="14" l="1"/>
  <c r="C974" i="14"/>
  <c r="E974" i="14"/>
  <c r="F974" i="14"/>
  <c r="B983" i="7"/>
  <c r="E983" i="7" s="1"/>
  <c r="A984" i="7"/>
  <c r="D982" i="7"/>
  <c r="B983" i="8"/>
  <c r="E983" i="8" s="1"/>
  <c r="A984" i="8"/>
  <c r="D982" i="8"/>
  <c r="D982" i="9"/>
  <c r="B983" i="9"/>
  <c r="D983" i="9" s="1"/>
  <c r="A984" i="9"/>
  <c r="A985" i="5"/>
  <c r="B984" i="5"/>
  <c r="E984" i="5" s="1"/>
  <c r="F984" i="5"/>
  <c r="B976" i="14" l="1"/>
  <c r="C975" i="14"/>
  <c r="E975" i="14"/>
  <c r="F975" i="14"/>
  <c r="A985" i="7"/>
  <c r="B984" i="7"/>
  <c r="E984" i="7" s="1"/>
  <c r="D983" i="7"/>
  <c r="B984" i="8"/>
  <c r="E984" i="8" s="1"/>
  <c r="A985" i="8"/>
  <c r="D983" i="8"/>
  <c r="E983" i="9"/>
  <c r="B984" i="9"/>
  <c r="D984" i="9" s="1"/>
  <c r="A985" i="9"/>
  <c r="A986" i="5"/>
  <c r="B985" i="5"/>
  <c r="F985" i="5" s="1"/>
  <c r="E985" i="5"/>
  <c r="B977" i="14" l="1"/>
  <c r="C976" i="14"/>
  <c r="E976" i="14"/>
  <c r="F976" i="14"/>
  <c r="D984" i="7"/>
  <c r="B985" i="7"/>
  <c r="E985" i="7" s="1"/>
  <c r="A986" i="7"/>
  <c r="B985" i="8"/>
  <c r="E985" i="8" s="1"/>
  <c r="A986" i="8"/>
  <c r="D984" i="8"/>
  <c r="E984" i="9"/>
  <c r="B985" i="9"/>
  <c r="E985" i="9" s="1"/>
  <c r="A986" i="9"/>
  <c r="B986" i="5"/>
  <c r="F986" i="5" s="1"/>
  <c r="E986" i="5"/>
  <c r="A987" i="5"/>
  <c r="B978" i="14" l="1"/>
  <c r="C977" i="14"/>
  <c r="E977" i="14"/>
  <c r="F977" i="14"/>
  <c r="A987" i="7"/>
  <c r="B986" i="7"/>
  <c r="E986" i="7" s="1"/>
  <c r="D985" i="7"/>
  <c r="D985" i="8"/>
  <c r="B986" i="8"/>
  <c r="E986" i="8" s="1"/>
  <c r="A987" i="8"/>
  <c r="D985" i="9"/>
  <c r="E986" i="9"/>
  <c r="B986" i="9"/>
  <c r="D986" i="9" s="1"/>
  <c r="A987" i="9"/>
  <c r="A988" i="5"/>
  <c r="B987" i="5"/>
  <c r="F987" i="5" s="1"/>
  <c r="E987" i="5"/>
  <c r="B979" i="14" l="1"/>
  <c r="C978" i="14"/>
  <c r="E978" i="14"/>
  <c r="F978" i="14"/>
  <c r="B987" i="7"/>
  <c r="E987" i="7" s="1"/>
  <c r="A988" i="7"/>
  <c r="D986" i="7"/>
  <c r="D986" i="8"/>
  <c r="B987" i="8"/>
  <c r="E987" i="8" s="1"/>
  <c r="A988" i="8"/>
  <c r="B987" i="9"/>
  <c r="D987" i="9" s="1"/>
  <c r="A988" i="9"/>
  <c r="B988" i="5"/>
  <c r="F988" i="5" s="1"/>
  <c r="A989" i="5"/>
  <c r="B980" i="14" l="1"/>
  <c r="C979" i="14"/>
  <c r="E979" i="14"/>
  <c r="F979" i="14"/>
  <c r="B988" i="7"/>
  <c r="E988" i="7" s="1"/>
  <c r="A989" i="7"/>
  <c r="D987" i="7"/>
  <c r="B988" i="8"/>
  <c r="E988" i="8" s="1"/>
  <c r="A989" i="8"/>
  <c r="D987" i="8"/>
  <c r="E987" i="9"/>
  <c r="B988" i="9"/>
  <c r="E988" i="9" s="1"/>
  <c r="A989" i="9"/>
  <c r="A990" i="5"/>
  <c r="B989" i="5"/>
  <c r="F989" i="5" s="1"/>
  <c r="E989" i="5"/>
  <c r="E988" i="5"/>
  <c r="B981" i="14" l="1"/>
  <c r="C980" i="14"/>
  <c r="E980" i="14"/>
  <c r="F980" i="14"/>
  <c r="B989" i="7"/>
  <c r="E989" i="7" s="1"/>
  <c r="A990" i="7"/>
  <c r="D988" i="7"/>
  <c r="E989" i="8"/>
  <c r="B989" i="8"/>
  <c r="D989" i="8" s="1"/>
  <c r="A990" i="8"/>
  <c r="D988" i="8"/>
  <c r="D988" i="9"/>
  <c r="B989" i="9"/>
  <c r="D989" i="9" s="1"/>
  <c r="A990" i="9"/>
  <c r="A991" i="5"/>
  <c r="F990" i="5"/>
  <c r="B990" i="5"/>
  <c r="E990" i="5" s="1"/>
  <c r="B982" i="14" l="1"/>
  <c r="C981" i="14"/>
  <c r="E981" i="14"/>
  <c r="F981" i="14"/>
  <c r="A991" i="7"/>
  <c r="B990" i="7"/>
  <c r="E990" i="7" s="1"/>
  <c r="D989" i="7"/>
  <c r="E990" i="8"/>
  <c r="B990" i="8"/>
  <c r="D990" i="8" s="1"/>
  <c r="A991" i="8"/>
  <c r="E989" i="9"/>
  <c r="B990" i="9"/>
  <c r="D990" i="9" s="1"/>
  <c r="A991" i="9"/>
  <c r="B991" i="5"/>
  <c r="F991" i="5" s="1"/>
  <c r="E991" i="5"/>
  <c r="A992" i="5"/>
  <c r="B983" i="14" l="1"/>
  <c r="C982" i="14"/>
  <c r="E982" i="14"/>
  <c r="F982" i="14"/>
  <c r="B991" i="7"/>
  <c r="E991" i="7" s="1"/>
  <c r="A992" i="7"/>
  <c r="D990" i="7"/>
  <c r="B991" i="8"/>
  <c r="E991" i="8" s="1"/>
  <c r="A992" i="8"/>
  <c r="E990" i="9"/>
  <c r="B991" i="9"/>
  <c r="D991" i="9" s="1"/>
  <c r="A992" i="9"/>
  <c r="B992" i="5"/>
  <c r="F992" i="5" s="1"/>
  <c r="A993" i="5"/>
  <c r="E992" i="5"/>
  <c r="B984" i="14" l="1"/>
  <c r="C983" i="14"/>
  <c r="E983" i="14"/>
  <c r="F983" i="14"/>
  <c r="A993" i="7"/>
  <c r="B992" i="7"/>
  <c r="E992" i="7" s="1"/>
  <c r="D991" i="7"/>
  <c r="B992" i="8"/>
  <c r="E992" i="8" s="1"/>
  <c r="A993" i="8"/>
  <c r="D991" i="8"/>
  <c r="E991" i="9"/>
  <c r="B992" i="9"/>
  <c r="E992" i="9" s="1"/>
  <c r="A993" i="9"/>
  <c r="A994" i="5"/>
  <c r="B993" i="5"/>
  <c r="E993" i="5" s="1"/>
  <c r="F993" i="5"/>
  <c r="B985" i="14" l="1"/>
  <c r="C984" i="14"/>
  <c r="E984" i="14"/>
  <c r="F984" i="14"/>
  <c r="B993" i="7"/>
  <c r="E993" i="7" s="1"/>
  <c r="A994" i="7"/>
  <c r="D992" i="7"/>
  <c r="B993" i="8"/>
  <c r="E993" i="8" s="1"/>
  <c r="A994" i="8"/>
  <c r="D992" i="8"/>
  <c r="D992" i="9"/>
  <c r="B993" i="9"/>
  <c r="E993" i="9" s="1"/>
  <c r="A994" i="9"/>
  <c r="B994" i="5"/>
  <c r="F994" i="5" s="1"/>
  <c r="A995" i="5"/>
  <c r="E994" i="5"/>
  <c r="B986" i="14" l="1"/>
  <c r="C985" i="14"/>
  <c r="E985" i="14"/>
  <c r="F985" i="14"/>
  <c r="B994" i="7"/>
  <c r="E994" i="7" s="1"/>
  <c r="A995" i="7"/>
  <c r="D993" i="7"/>
  <c r="E994" i="8"/>
  <c r="B994" i="8"/>
  <c r="D994" i="8" s="1"/>
  <c r="A995" i="8"/>
  <c r="D993" i="8"/>
  <c r="D993" i="9"/>
  <c r="B994" i="9"/>
  <c r="E994" i="9" s="1"/>
  <c r="A995" i="9"/>
  <c r="B995" i="5"/>
  <c r="F995" i="5" s="1"/>
  <c r="E995" i="5"/>
  <c r="A996" i="5"/>
  <c r="B987" i="14" l="1"/>
  <c r="C986" i="14"/>
  <c r="E986" i="14"/>
  <c r="F986" i="14"/>
  <c r="B995" i="7"/>
  <c r="E995" i="7" s="1"/>
  <c r="A996" i="7"/>
  <c r="D994" i="7"/>
  <c r="B995" i="8"/>
  <c r="E995" i="8" s="1"/>
  <c r="A996" i="8"/>
  <c r="D994" i="9"/>
  <c r="E995" i="9"/>
  <c r="B995" i="9"/>
  <c r="D995" i="9" s="1"/>
  <c r="A996" i="9"/>
  <c r="B996" i="5"/>
  <c r="F996" i="5" s="1"/>
  <c r="E996" i="5"/>
  <c r="A997" i="5"/>
  <c r="B988" i="14" l="1"/>
  <c r="C987" i="14"/>
  <c r="E987" i="14" s="1"/>
  <c r="F987" i="14"/>
  <c r="B996" i="7"/>
  <c r="E996" i="7" s="1"/>
  <c r="A997" i="7"/>
  <c r="D995" i="7"/>
  <c r="E996" i="8"/>
  <c r="B996" i="8"/>
  <c r="D996" i="8" s="1"/>
  <c r="A997" i="8"/>
  <c r="D995" i="8"/>
  <c r="B996" i="9"/>
  <c r="E996" i="9" s="1"/>
  <c r="A997" i="9"/>
  <c r="A998" i="5"/>
  <c r="B997" i="5"/>
  <c r="F997" i="5" s="1"/>
  <c r="B989" i="14" l="1"/>
  <c r="C988" i="14"/>
  <c r="E988" i="14"/>
  <c r="F988" i="14"/>
  <c r="B997" i="7"/>
  <c r="E997" i="7" s="1"/>
  <c r="A998" i="7"/>
  <c r="D996" i="7"/>
  <c r="B997" i="8"/>
  <c r="E997" i="8" s="1"/>
  <c r="A998" i="8"/>
  <c r="D996" i="9"/>
  <c r="B997" i="9"/>
  <c r="D997" i="9" s="1"/>
  <c r="A998" i="9"/>
  <c r="A999" i="5"/>
  <c r="B998" i="5"/>
  <c r="F998" i="5" s="1"/>
  <c r="E998" i="5"/>
  <c r="E997" i="5"/>
  <c r="B990" i="14" l="1"/>
  <c r="C989" i="14"/>
  <c r="E989" i="14"/>
  <c r="F989" i="14"/>
  <c r="A999" i="7"/>
  <c r="B998" i="7"/>
  <c r="E998" i="7" s="1"/>
  <c r="D997" i="7"/>
  <c r="B998" i="8"/>
  <c r="E998" i="8" s="1"/>
  <c r="A999" i="8"/>
  <c r="D997" i="8"/>
  <c r="E997" i="9"/>
  <c r="B998" i="9"/>
  <c r="E998" i="9" s="1"/>
  <c r="A999" i="9"/>
  <c r="B999" i="5"/>
  <c r="F999" i="5" s="1"/>
  <c r="A1000" i="5"/>
  <c r="B991" i="14" l="1"/>
  <c r="C990" i="14"/>
  <c r="E990" i="14"/>
  <c r="F990" i="14"/>
  <c r="E999" i="5"/>
  <c r="B999" i="7"/>
  <c r="E999" i="7" s="1"/>
  <c r="A1000" i="7"/>
  <c r="D998" i="7"/>
  <c r="B999" i="8"/>
  <c r="E999" i="8" s="1"/>
  <c r="A1000" i="8"/>
  <c r="D998" i="8"/>
  <c r="D998" i="9"/>
  <c r="B999" i="9"/>
  <c r="D999" i="9" s="1"/>
  <c r="A1000" i="9"/>
  <c r="A1001" i="5"/>
  <c r="B1000" i="5"/>
  <c r="F1000" i="5" s="1"/>
  <c r="B992" i="14" l="1"/>
  <c r="C991" i="14"/>
  <c r="E991" i="14" s="1"/>
  <c r="F991" i="14"/>
  <c r="E1000" i="5"/>
  <c r="A1001" i="7"/>
  <c r="B1000" i="7"/>
  <c r="E1000" i="7" s="1"/>
  <c r="D999" i="7"/>
  <c r="B1000" i="8"/>
  <c r="E1000" i="8" s="1"/>
  <c r="A1001" i="8"/>
  <c r="D999" i="8"/>
  <c r="E999" i="9"/>
  <c r="D1000" i="9"/>
  <c r="B1000" i="9"/>
  <c r="E1000" i="9" s="1"/>
  <c r="A1001" i="9"/>
  <c r="A1002" i="5"/>
  <c r="B1001" i="5"/>
  <c r="F1001" i="5" s="1"/>
  <c r="B993" i="14" l="1"/>
  <c r="C992" i="14"/>
  <c r="E992" i="14"/>
  <c r="F992" i="14"/>
  <c r="E1001" i="5"/>
  <c r="B1001" i="7"/>
  <c r="E1001" i="7" s="1"/>
  <c r="A1002" i="7"/>
  <c r="D1000" i="7"/>
  <c r="D1000" i="8"/>
  <c r="B1001" i="8"/>
  <c r="E1001" i="8" s="1"/>
  <c r="A1002" i="8"/>
  <c r="B1001" i="9"/>
  <c r="D1001" i="9" s="1"/>
  <c r="A1002" i="9"/>
  <c r="B1002" i="5"/>
  <c r="F1002" i="5" s="1"/>
  <c r="A1003" i="5"/>
  <c r="E1002" i="5"/>
  <c r="B994" i="14" l="1"/>
  <c r="C993" i="14"/>
  <c r="E993" i="14"/>
  <c r="F993" i="14"/>
  <c r="A1003" i="7"/>
  <c r="B1002" i="7"/>
  <c r="E1002" i="7" s="1"/>
  <c r="D1001" i="7"/>
  <c r="D1001" i="8"/>
  <c r="B1002" i="8"/>
  <c r="E1002" i="8" s="1"/>
  <c r="A1003" i="8"/>
  <c r="E1001" i="9"/>
  <c r="B1002" i="9"/>
  <c r="D1002" i="9" s="1"/>
  <c r="A1003" i="9"/>
  <c r="A1004" i="5"/>
  <c r="B1003" i="5"/>
  <c r="F1003" i="5" s="1"/>
  <c r="E1003" i="5"/>
  <c r="B995" i="14" l="1"/>
  <c r="C994" i="14"/>
  <c r="E994" i="14"/>
  <c r="F994" i="14"/>
  <c r="B1003" i="7"/>
  <c r="E1003" i="7" s="1"/>
  <c r="A1004" i="7"/>
  <c r="D1002" i="7"/>
  <c r="B1003" i="8"/>
  <c r="E1003" i="8" s="1"/>
  <c r="A1004" i="8"/>
  <c r="D1002" i="8"/>
  <c r="E1002" i="9"/>
  <c r="D1003" i="9"/>
  <c r="B1003" i="9"/>
  <c r="E1003" i="9" s="1"/>
  <c r="A1004" i="9"/>
  <c r="B1004" i="5"/>
  <c r="F1004" i="5" s="1"/>
  <c r="E1004" i="5"/>
  <c r="A1005" i="5"/>
  <c r="B996" i="14" l="1"/>
  <c r="C995" i="14"/>
  <c r="E995" i="14" s="1"/>
  <c r="F995" i="14"/>
  <c r="B1004" i="7"/>
  <c r="E1004" i="7" s="1"/>
  <c r="A1005" i="7"/>
  <c r="D1003" i="7"/>
  <c r="B1004" i="8"/>
  <c r="E1004" i="8" s="1"/>
  <c r="A1005" i="8"/>
  <c r="D1003" i="8"/>
  <c r="B1004" i="9"/>
  <c r="E1004" i="9" s="1"/>
  <c r="A1005" i="9"/>
  <c r="A1006" i="5"/>
  <c r="B1005" i="5"/>
  <c r="F1005" i="5" s="1"/>
  <c r="B997" i="14" l="1"/>
  <c r="C996" i="14"/>
  <c r="E996" i="14"/>
  <c r="F996" i="14"/>
  <c r="B1005" i="7"/>
  <c r="E1005" i="7" s="1"/>
  <c r="A1006" i="7"/>
  <c r="D1004" i="7"/>
  <c r="B1005" i="8"/>
  <c r="E1005" i="8" s="1"/>
  <c r="A1006" i="8"/>
  <c r="D1004" i="8"/>
  <c r="D1004" i="9"/>
  <c r="B1005" i="9"/>
  <c r="D1005" i="9" s="1"/>
  <c r="A1006" i="9"/>
  <c r="E1005" i="5"/>
  <c r="A1007" i="5"/>
  <c r="B1006" i="5"/>
  <c r="F1006" i="5" s="1"/>
  <c r="B998" i="14" l="1"/>
  <c r="C997" i="14"/>
  <c r="E997" i="14"/>
  <c r="F997" i="14"/>
  <c r="E1006" i="5"/>
  <c r="A1007" i="7"/>
  <c r="B1006" i="7"/>
  <c r="E1006" i="7" s="1"/>
  <c r="D1005" i="7"/>
  <c r="E1006" i="8"/>
  <c r="B1006" i="8"/>
  <c r="D1006" i="8" s="1"/>
  <c r="A1007" i="8"/>
  <c r="D1005" i="8"/>
  <c r="E1005" i="9"/>
  <c r="B1006" i="9"/>
  <c r="D1006" i="9" s="1"/>
  <c r="A1007" i="9"/>
  <c r="B1007" i="5"/>
  <c r="F1007" i="5" s="1"/>
  <c r="E1007" i="5"/>
  <c r="A1008" i="5"/>
  <c r="B999" i="14" l="1"/>
  <c r="C998" i="14"/>
  <c r="E998" i="14"/>
  <c r="F998" i="14"/>
  <c r="B1007" i="7"/>
  <c r="E1007" i="7" s="1"/>
  <c r="A1008" i="7"/>
  <c r="D1006" i="7"/>
  <c r="B1007" i="8"/>
  <c r="E1007" i="8" s="1"/>
  <c r="A1008" i="8"/>
  <c r="E1006" i="9"/>
  <c r="B1007" i="9"/>
  <c r="D1007" i="9" s="1"/>
  <c r="A1008" i="9"/>
  <c r="B1008" i="5"/>
  <c r="F1008" i="5" s="1"/>
  <c r="A1009" i="5"/>
  <c r="B1000" i="14" l="1"/>
  <c r="C999" i="14"/>
  <c r="E999" i="14" s="1"/>
  <c r="F999" i="14"/>
  <c r="A1009" i="7"/>
  <c r="B1008" i="7"/>
  <c r="E1008" i="7" s="1"/>
  <c r="D1007" i="7"/>
  <c r="B1008" i="8"/>
  <c r="E1008" i="8" s="1"/>
  <c r="A1009" i="8"/>
  <c r="D1007" i="8"/>
  <c r="E1007" i="9"/>
  <c r="B1008" i="9"/>
  <c r="D1008" i="9" s="1"/>
  <c r="A1009" i="9"/>
  <c r="B1009" i="5"/>
  <c r="F1009" i="5" s="1"/>
  <c r="E1009" i="5"/>
  <c r="A1010" i="5"/>
  <c r="E1008" i="5"/>
  <c r="B1001" i="14" l="1"/>
  <c r="C1000" i="14"/>
  <c r="E1000" i="14" s="1"/>
  <c r="F1000" i="14"/>
  <c r="B1009" i="7"/>
  <c r="E1009" i="7" s="1"/>
  <c r="A1010" i="7"/>
  <c r="D1008" i="7"/>
  <c r="B1009" i="8"/>
  <c r="E1009" i="8" s="1"/>
  <c r="A1010" i="8"/>
  <c r="D1008" i="8"/>
  <c r="E1008" i="9"/>
  <c r="B1009" i="9"/>
  <c r="D1009" i="9" s="1"/>
  <c r="A1010" i="9"/>
  <c r="A1011" i="5"/>
  <c r="B1010" i="5"/>
  <c r="F1010" i="5" s="1"/>
  <c r="E1010" i="5"/>
  <c r="B1002" i="14" l="1"/>
  <c r="C1001" i="14"/>
  <c r="E1001" i="14"/>
  <c r="F1001" i="14"/>
  <c r="B1010" i="7"/>
  <c r="E1010" i="7" s="1"/>
  <c r="A1011" i="7"/>
  <c r="D1009" i="7"/>
  <c r="B1010" i="8"/>
  <c r="E1010" i="8" s="1"/>
  <c r="A1011" i="8"/>
  <c r="D1009" i="8"/>
  <c r="E1009" i="9"/>
  <c r="B1010" i="9"/>
  <c r="E1010" i="9" s="1"/>
  <c r="A1011" i="9"/>
  <c r="A1012" i="5"/>
  <c r="B1011" i="5"/>
  <c r="F1011" i="5" s="1"/>
  <c r="B1003" i="14" l="1"/>
  <c r="C1002" i="14"/>
  <c r="E1002" i="14"/>
  <c r="F1002" i="14"/>
  <c r="E1011" i="5"/>
  <c r="B1011" i="7"/>
  <c r="E1011" i="7" s="1"/>
  <c r="A1012" i="7"/>
  <c r="D1010" i="7"/>
  <c r="E1011" i="8"/>
  <c r="B1011" i="8"/>
  <c r="D1011" i="8" s="1"/>
  <c r="A1012" i="8"/>
  <c r="D1010" i="8"/>
  <c r="D1010" i="9"/>
  <c r="B1011" i="9"/>
  <c r="D1011" i="9" s="1"/>
  <c r="A1012" i="9"/>
  <c r="B1012" i="5"/>
  <c r="F1012" i="5" s="1"/>
  <c r="A1013" i="5"/>
  <c r="B1004" i="14" l="1"/>
  <c r="C1003" i="14"/>
  <c r="E1003" i="14"/>
  <c r="F1003" i="14"/>
  <c r="E1012" i="5"/>
  <c r="B1012" i="7"/>
  <c r="E1012" i="7" s="1"/>
  <c r="A1013" i="7"/>
  <c r="D1011" i="7"/>
  <c r="B1012" i="8"/>
  <c r="E1012" i="8" s="1"/>
  <c r="A1013" i="8"/>
  <c r="E1011" i="9"/>
  <c r="B1012" i="9"/>
  <c r="D1012" i="9" s="1"/>
  <c r="A1013" i="9"/>
  <c r="A1014" i="5"/>
  <c r="B1013" i="5"/>
  <c r="E1013" i="5" s="1"/>
  <c r="F1013" i="5"/>
  <c r="B1005" i="14" l="1"/>
  <c r="C1004" i="14"/>
  <c r="E1004" i="14"/>
  <c r="F1004" i="14"/>
  <c r="B1013" i="7"/>
  <c r="E1013" i="7" s="1"/>
  <c r="A1014" i="7"/>
  <c r="D1012" i="7"/>
  <c r="D1012" i="8"/>
  <c r="D1013" i="8"/>
  <c r="B1013" i="8"/>
  <c r="E1013" i="8" s="1"/>
  <c r="A1014" i="8"/>
  <c r="E1012" i="9"/>
  <c r="D1013" i="9"/>
  <c r="B1013" i="9"/>
  <c r="E1013" i="9" s="1"/>
  <c r="A1014" i="9"/>
  <c r="A1015" i="5"/>
  <c r="B1014" i="5"/>
  <c r="E1014" i="5" s="1"/>
  <c r="F1014" i="5"/>
  <c r="B1006" i="14" l="1"/>
  <c r="C1005" i="14"/>
  <c r="E1005" i="14"/>
  <c r="F1005" i="14"/>
  <c r="A1015" i="7"/>
  <c r="B1014" i="7"/>
  <c r="E1014" i="7" s="1"/>
  <c r="D1013" i="7"/>
  <c r="B1014" i="8"/>
  <c r="E1014" i="8" s="1"/>
  <c r="A1015" i="8"/>
  <c r="B1014" i="9"/>
  <c r="E1014" i="9" s="1"/>
  <c r="A1015" i="9"/>
  <c r="B1015" i="5"/>
  <c r="F1015" i="5" s="1"/>
  <c r="A1016" i="5"/>
  <c r="B1007" i="14" l="1"/>
  <c r="C1006" i="14"/>
  <c r="E1006" i="14"/>
  <c r="F1006" i="14"/>
  <c r="E1015" i="5"/>
  <c r="B1015" i="7"/>
  <c r="D1015" i="7" s="1"/>
  <c r="A1016" i="7"/>
  <c r="D1014" i="7"/>
  <c r="B1015" i="8"/>
  <c r="E1015" i="8" s="1"/>
  <c r="A1016" i="8"/>
  <c r="D1014" i="8"/>
  <c r="D1014" i="9"/>
  <c r="B1015" i="9"/>
  <c r="D1015" i="9" s="1"/>
  <c r="A1016" i="9"/>
  <c r="B1016" i="5"/>
  <c r="F1016" i="5" s="1"/>
  <c r="A1017" i="5"/>
  <c r="E1016" i="5"/>
  <c r="B1008" i="14" l="1"/>
  <c r="C1007" i="14"/>
  <c r="E1007" i="14"/>
  <c r="F1007" i="14"/>
  <c r="E1015" i="7"/>
  <c r="A1017" i="7"/>
  <c r="B1016" i="7"/>
  <c r="D1016" i="7" s="1"/>
  <c r="D1016" i="8"/>
  <c r="B1016" i="8"/>
  <c r="E1016" i="8" s="1"/>
  <c r="A1017" i="8"/>
  <c r="D1015" i="8"/>
  <c r="E1015" i="9"/>
  <c r="B1016" i="9"/>
  <c r="E1016" i="9" s="1"/>
  <c r="A1017" i="9"/>
  <c r="B1017" i="5"/>
  <c r="F1017" i="5" s="1"/>
  <c r="E1017" i="5"/>
  <c r="A1018" i="5"/>
  <c r="B1009" i="14" l="1"/>
  <c r="C1008" i="14"/>
  <c r="E1008" i="14"/>
  <c r="F1008" i="14"/>
  <c r="E1016" i="7"/>
  <c r="B1017" i="7"/>
  <c r="E1017" i="7" s="1"/>
  <c r="A1018" i="7"/>
  <c r="B1017" i="8"/>
  <c r="E1017" i="8" s="1"/>
  <c r="A1018" i="8"/>
  <c r="D1016" i="9"/>
  <c r="B1017" i="9"/>
  <c r="D1017" i="9" s="1"/>
  <c r="A1018" i="9"/>
  <c r="B1018" i="5"/>
  <c r="F1018" i="5" s="1"/>
  <c r="E1018" i="5"/>
  <c r="A1019" i="5"/>
  <c r="B1010" i="14" l="1"/>
  <c r="C1009" i="14"/>
  <c r="E1009" i="14"/>
  <c r="F1009" i="14"/>
  <c r="D1017" i="7"/>
  <c r="A1019" i="7"/>
  <c r="B1018" i="7"/>
  <c r="E1018" i="7" s="1"/>
  <c r="B1018" i="8"/>
  <c r="E1018" i="8" s="1"/>
  <c r="A1019" i="8"/>
  <c r="D1017" i="8"/>
  <c r="E1017" i="9"/>
  <c r="B1018" i="9"/>
  <c r="E1018" i="9" s="1"/>
  <c r="A1019" i="9"/>
  <c r="B1019" i="5"/>
  <c r="F1019" i="5" s="1"/>
  <c r="E1019" i="5"/>
  <c r="A1020" i="5"/>
  <c r="B1011" i="14" l="1"/>
  <c r="C1010" i="14"/>
  <c r="E1010" i="14" s="1"/>
  <c r="E1019" i="7"/>
  <c r="B1019" i="7"/>
  <c r="D1019" i="7" s="1"/>
  <c r="A1020" i="7"/>
  <c r="D1018" i="7"/>
  <c r="B1019" i="8"/>
  <c r="E1019" i="8" s="1"/>
  <c r="A1020" i="8"/>
  <c r="D1018" i="8"/>
  <c r="D1018" i="9"/>
  <c r="B1019" i="9"/>
  <c r="E1019" i="9" s="1"/>
  <c r="A1020" i="9"/>
  <c r="B1020" i="5"/>
  <c r="F1020" i="5" s="1"/>
  <c r="E1020" i="5"/>
  <c r="A1021" i="5"/>
  <c r="B1012" i="14" l="1"/>
  <c r="C1011" i="14"/>
  <c r="E1011" i="14" s="1"/>
  <c r="F1011" i="14"/>
  <c r="F1010" i="14"/>
  <c r="B1020" i="7"/>
  <c r="E1020" i="7" s="1"/>
  <c r="A1021" i="7"/>
  <c r="D1020" i="8"/>
  <c r="B1020" i="8"/>
  <c r="E1020" i="8" s="1"/>
  <c r="A1021" i="8"/>
  <c r="D1019" i="8"/>
  <c r="D1019" i="9"/>
  <c r="B1020" i="9"/>
  <c r="E1020" i="9" s="1"/>
  <c r="A1021" i="9"/>
  <c r="A1022" i="5"/>
  <c r="B1021" i="5"/>
  <c r="F1021" i="5" s="1"/>
  <c r="E1021" i="5"/>
  <c r="B1013" i="14" l="1"/>
  <c r="C1012" i="14"/>
  <c r="E1012" i="14"/>
  <c r="F1012" i="14"/>
  <c r="D1020" i="7"/>
  <c r="B1021" i="7"/>
  <c r="E1021" i="7" s="1"/>
  <c r="A1022" i="7"/>
  <c r="B1021" i="8"/>
  <c r="E1021" i="8" s="1"/>
  <c r="A1022" i="8"/>
  <c r="D1020" i="9"/>
  <c r="B1021" i="9"/>
  <c r="D1021" i="9" s="1"/>
  <c r="A1022" i="9"/>
  <c r="A1023" i="5"/>
  <c r="B1022" i="5"/>
  <c r="F1022" i="5" s="1"/>
  <c r="E1022" i="5"/>
  <c r="B1014" i="14" l="1"/>
  <c r="C1013" i="14"/>
  <c r="E1013" i="14" s="1"/>
  <c r="F1013" i="14"/>
  <c r="A1023" i="7"/>
  <c r="B1022" i="7"/>
  <c r="E1022" i="7" s="1"/>
  <c r="D1021" i="7"/>
  <c r="D1022" i="8"/>
  <c r="B1022" i="8"/>
  <c r="E1022" i="8" s="1"/>
  <c r="A1023" i="8"/>
  <c r="D1021" i="8"/>
  <c r="E1021" i="9"/>
  <c r="B1022" i="9"/>
  <c r="D1022" i="9" s="1"/>
  <c r="A1023" i="9"/>
  <c r="B1023" i="5"/>
  <c r="F1023" i="5" s="1"/>
  <c r="E1023" i="5"/>
  <c r="A1024" i="5"/>
  <c r="B1015" i="14" l="1"/>
  <c r="C1014" i="14"/>
  <c r="E1014" i="14"/>
  <c r="F1014" i="14"/>
  <c r="B1023" i="7"/>
  <c r="E1023" i="7" s="1"/>
  <c r="A1024" i="7"/>
  <c r="D1022" i="7"/>
  <c r="B1023" i="8"/>
  <c r="E1023" i="8" s="1"/>
  <c r="A1024" i="8"/>
  <c r="E1022" i="9"/>
  <c r="B1023" i="9"/>
  <c r="D1023" i="9" s="1"/>
  <c r="A1024" i="9"/>
  <c r="A1025" i="5"/>
  <c r="B1024" i="5"/>
  <c r="F1024" i="5" s="1"/>
  <c r="E1024" i="5"/>
  <c r="B1016" i="14" l="1"/>
  <c r="C1015" i="14"/>
  <c r="E1015" i="14"/>
  <c r="F1015" i="14"/>
  <c r="A1025" i="7"/>
  <c r="B1024" i="7"/>
  <c r="E1024" i="7" s="1"/>
  <c r="D1023" i="7"/>
  <c r="B1024" i="8"/>
  <c r="E1024" i="8" s="1"/>
  <c r="A1025" i="8"/>
  <c r="D1023" i="8"/>
  <c r="E1023" i="9"/>
  <c r="B1024" i="9"/>
  <c r="D1024" i="9" s="1"/>
  <c r="A1025" i="9"/>
  <c r="B1025" i="5"/>
  <c r="F1025" i="5" s="1"/>
  <c r="A1026" i="5"/>
  <c r="E1025" i="5"/>
  <c r="B1017" i="14" l="1"/>
  <c r="C1016" i="14"/>
  <c r="E1016" i="14"/>
  <c r="F1016" i="14"/>
  <c r="B1025" i="7"/>
  <c r="E1025" i="7" s="1"/>
  <c r="A1026" i="7"/>
  <c r="D1024" i="7"/>
  <c r="B1025" i="8"/>
  <c r="E1025" i="8" s="1"/>
  <c r="A1026" i="8"/>
  <c r="D1024" i="8"/>
  <c r="E1024" i="9"/>
  <c r="B1025" i="9"/>
  <c r="D1025" i="9" s="1"/>
  <c r="A1026" i="9"/>
  <c r="B1026" i="5"/>
  <c r="F1026" i="5" s="1"/>
  <c r="A1027" i="5"/>
  <c r="E1026" i="5"/>
  <c r="B1018" i="14" l="1"/>
  <c r="C1017" i="14"/>
  <c r="E1017" i="14"/>
  <c r="F1017" i="14"/>
  <c r="A1027" i="7"/>
  <c r="B1026" i="7"/>
  <c r="E1026" i="7" s="1"/>
  <c r="D1025" i="7"/>
  <c r="B1026" i="8"/>
  <c r="E1026" i="8" s="1"/>
  <c r="A1027" i="8"/>
  <c r="D1025" i="8"/>
  <c r="E1025" i="9"/>
  <c r="B1026" i="9"/>
  <c r="D1026" i="9" s="1"/>
  <c r="A1027" i="9"/>
  <c r="B1027" i="5"/>
  <c r="F1027" i="5" s="1"/>
  <c r="E1027" i="5"/>
  <c r="A1028" i="5"/>
  <c r="B1019" i="14" l="1"/>
  <c r="C1018" i="14"/>
  <c r="E1018" i="14"/>
  <c r="F1018" i="14"/>
  <c r="B1027" i="7"/>
  <c r="E1027" i="7" s="1"/>
  <c r="A1028" i="7"/>
  <c r="D1026" i="7"/>
  <c r="D1027" i="8"/>
  <c r="B1027" i="8"/>
  <c r="E1027" i="8" s="1"/>
  <c r="A1028" i="8"/>
  <c r="D1026" i="8"/>
  <c r="E1026" i="9"/>
  <c r="E1027" i="9"/>
  <c r="B1027" i="9"/>
  <c r="D1027" i="9" s="1"/>
  <c r="A1028" i="9"/>
  <c r="B1028" i="5"/>
  <c r="F1028" i="5" s="1"/>
  <c r="A1029" i="5"/>
  <c r="B1020" i="14" l="1"/>
  <c r="C1019" i="14"/>
  <c r="E1019" i="14" s="1"/>
  <c r="F1019" i="14"/>
  <c r="E1028" i="5"/>
  <c r="B1028" i="7"/>
  <c r="E1028" i="7" s="1"/>
  <c r="A1029" i="7"/>
  <c r="D1027" i="7"/>
  <c r="B1028" i="8"/>
  <c r="E1028" i="8" s="1"/>
  <c r="A1029" i="8"/>
  <c r="B1028" i="9"/>
  <c r="D1028" i="9" s="1"/>
  <c r="A1029" i="9"/>
  <c r="B1029" i="5"/>
  <c r="F1029" i="5" s="1"/>
  <c r="A1030" i="5"/>
  <c r="B1021" i="14" l="1"/>
  <c r="C1020" i="14"/>
  <c r="E1020" i="14"/>
  <c r="F1020" i="14"/>
  <c r="B1029" i="7"/>
  <c r="E1029" i="7" s="1"/>
  <c r="A1030" i="7"/>
  <c r="D1028" i="7"/>
  <c r="D1029" i="8"/>
  <c r="B1029" i="8"/>
  <c r="E1029" i="8" s="1"/>
  <c r="A1030" i="8"/>
  <c r="D1028" i="8"/>
  <c r="E1028" i="9"/>
  <c r="B1029" i="9"/>
  <c r="D1029" i="9" s="1"/>
  <c r="A1030" i="9"/>
  <c r="E1029" i="5"/>
  <c r="B1030" i="5"/>
  <c r="F1030" i="5" s="1"/>
  <c r="A1031" i="5"/>
  <c r="C1021" i="14" l="1"/>
  <c r="E1021" i="14" s="1"/>
  <c r="F1021" i="14"/>
  <c r="E1030" i="5"/>
  <c r="A1031" i="7"/>
  <c r="B1030" i="7"/>
  <c r="E1030" i="7" s="1"/>
  <c r="D1029" i="7"/>
  <c r="D1030" i="8"/>
  <c r="B1030" i="8"/>
  <c r="E1030" i="8" s="1"/>
  <c r="A1031" i="8"/>
  <c r="E1029" i="9"/>
  <c r="B1030" i="9"/>
  <c r="E1030" i="9" s="1"/>
  <c r="A1031" i="9"/>
  <c r="B1031" i="5"/>
  <c r="F1031" i="5" s="1"/>
  <c r="E1031" i="5"/>
  <c r="B1031" i="7" l="1"/>
  <c r="D1031" i="7" s="1"/>
  <c r="D1030" i="7"/>
  <c r="B1031" i="8"/>
  <c r="E1031" i="8" s="1"/>
  <c r="D1030" i="9"/>
  <c r="B1031" i="9"/>
  <c r="D1031" i="9" s="1"/>
  <c r="E1031" i="7" l="1"/>
  <c r="D1031" i="8"/>
  <c r="E1031" i="9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D87E7C8-7167-4EAB-8239-DE26D3E64279}" keepAlive="1" name="Query - Table1" description="Connection to the 'Table1' query in the workbook." type="5" refreshedVersion="6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<sst xmlns="http://schemas.openxmlformats.org/spreadsheetml/2006/main" count="561" uniqueCount="235">
  <si>
    <t>SCENARIO PERFROMANCE ANALYSIS</t>
  </si>
  <si>
    <t>Stocks (s)</t>
  </si>
  <si>
    <r>
      <t xml:space="preserve">Scenario 
</t>
    </r>
    <r>
      <rPr>
        <b/>
        <sz val="14"/>
        <rFont val="Arial"/>
        <family val="2"/>
      </rPr>
      <t>(S)</t>
    </r>
  </si>
  <si>
    <r>
      <t xml:space="preserve">Probability
</t>
    </r>
    <r>
      <rPr>
        <b/>
        <sz val="14"/>
        <rFont val="Arial"/>
        <family val="2"/>
      </rPr>
      <t>(p)</t>
    </r>
  </si>
  <si>
    <r>
      <t xml:space="preserve">ROR %
</t>
    </r>
    <r>
      <rPr>
        <b/>
        <sz val="14"/>
        <rFont val="Arial"/>
        <family val="2"/>
      </rPr>
      <t>(r</t>
    </r>
    <r>
      <rPr>
        <b/>
        <sz val="10"/>
        <rFont val="Arial"/>
        <family val="2"/>
      </rPr>
      <t>s</t>
    </r>
    <r>
      <rPr>
        <b/>
        <sz val="14"/>
        <rFont val="Arial"/>
        <family val="2"/>
      </rPr>
      <t>)</t>
    </r>
  </si>
  <si>
    <r>
      <t xml:space="preserve"> p * r</t>
    </r>
    <r>
      <rPr>
        <b/>
        <sz val="10"/>
        <rFont val="Arial"/>
        <family val="2"/>
      </rPr>
      <t>s
%</t>
    </r>
  </si>
  <si>
    <t>Deviation for Exp. Ret.
(Dev.)</t>
  </si>
  <si>
    <t>Square Deviation
(SD)
Dev^2</t>
  </si>
  <si>
    <t>p * SD</t>
  </si>
  <si>
    <t>Recession (Sr)</t>
  </si>
  <si>
    <t>Normal (Sn)</t>
  </si>
  <si>
    <t>Boom (Sb)</t>
  </si>
  <si>
    <t>%</t>
  </si>
  <si>
    <t>Variance=</t>
  </si>
  <si>
    <t>SD =</t>
  </si>
  <si>
    <t>Bonds (b)</t>
  </si>
  <si>
    <r>
      <t xml:space="preserve">ROR %
</t>
    </r>
    <r>
      <rPr>
        <b/>
        <sz val="14"/>
        <rFont val="Arial"/>
        <family val="2"/>
      </rPr>
      <t>(r</t>
    </r>
    <r>
      <rPr>
        <b/>
        <sz val="10"/>
        <rFont val="Arial"/>
        <family val="2"/>
      </rPr>
      <t>b</t>
    </r>
    <r>
      <rPr>
        <b/>
        <sz val="14"/>
        <rFont val="Arial"/>
        <family val="2"/>
      </rPr>
      <t>)</t>
    </r>
  </si>
  <si>
    <r>
      <t xml:space="preserve"> p * r</t>
    </r>
    <r>
      <rPr>
        <b/>
        <sz val="10"/>
        <rFont val="Arial"/>
        <family val="2"/>
      </rPr>
      <t>b
%</t>
    </r>
  </si>
  <si>
    <t>PORTFOLIO ANALYSIS (Asset Allocation)</t>
  </si>
  <si>
    <t>Asset Allocation</t>
  </si>
  <si>
    <t>Weights (W%)</t>
  </si>
  <si>
    <t>Stocks (Ws) =</t>
  </si>
  <si>
    <t>Bonds (Wb) =</t>
  </si>
  <si>
    <r>
      <t>(Ws * r</t>
    </r>
    <r>
      <rPr>
        <b/>
        <sz val="10"/>
        <rFont val="Arial"/>
        <family val="2"/>
      </rPr>
      <t>s</t>
    </r>
    <r>
      <rPr>
        <b/>
        <sz val="14"/>
        <rFont val="Arial"/>
        <family val="2"/>
      </rPr>
      <t>) + (Wb * r</t>
    </r>
    <r>
      <rPr>
        <b/>
        <sz val="10"/>
        <rFont val="Arial"/>
        <family val="2"/>
      </rPr>
      <t>b</t>
    </r>
    <r>
      <rPr>
        <b/>
        <sz val="14"/>
        <rFont val="Arial"/>
        <family val="2"/>
      </rPr>
      <t>)</t>
    </r>
  </si>
  <si>
    <t>Figure 2.1</t>
  </si>
  <si>
    <t>EFFICIENCY THROUGH CORRELATION</t>
  </si>
  <si>
    <t>COVARIANCE &amp; CORRELATION</t>
  </si>
  <si>
    <t>Stocks (Deviation from the mean)</t>
  </si>
  <si>
    <t>Bonds (Deviation from the mean)</t>
  </si>
  <si>
    <t>Ds * Db</t>
  </si>
  <si>
    <t>Covariance
 [p * (Ds*Db)</t>
  </si>
  <si>
    <t>E (rs) =</t>
  </si>
  <si>
    <t>E (rb) =</t>
  </si>
  <si>
    <t>σs =</t>
  </si>
  <si>
    <t>Portfolio Weights</t>
  </si>
  <si>
    <t>Stocks</t>
  </si>
  <si>
    <t>Bonds</t>
  </si>
  <si>
    <t>CALCULATING PORTFOLIO OPTIMIZATION (SHARPE RATIO)</t>
  </si>
  <si>
    <t>Correlation between B and S =</t>
  </si>
  <si>
    <t>Portfolio %</t>
  </si>
  <si>
    <t>Weights</t>
  </si>
  <si>
    <t>Returns (%)</t>
  </si>
  <si>
    <t>σ (%)</t>
  </si>
  <si>
    <r>
      <t>(Wb.</t>
    </r>
    <r>
      <rPr>
        <b/>
        <sz val="10"/>
        <rFont val="Arial"/>
        <family val="2"/>
      </rPr>
      <t>σb)^2+(Ws.σs)^2</t>
    </r>
  </si>
  <si>
    <r>
      <t>2*(Wb.</t>
    </r>
    <r>
      <rPr>
        <b/>
        <sz val="10"/>
        <rFont val="Arial"/>
        <family val="2"/>
      </rPr>
      <t>σb.Wb.σb).p</t>
    </r>
  </si>
  <si>
    <t>σ (bs) (%)</t>
  </si>
  <si>
    <t>Risk Free Portfolio</t>
  </si>
  <si>
    <t>T-Bills</t>
  </si>
  <si>
    <t>Risky Portfolio</t>
  </si>
  <si>
    <t>Sharpe Ratio</t>
  </si>
  <si>
    <t>Expected Return  of Total Portfolio =</t>
  </si>
  <si>
    <t>Correlation=</t>
  </si>
  <si>
    <t>FINDING RISK RETURN EFFICIENCY (EFFICIENT FRONTIER)</t>
  </si>
  <si>
    <t>Correlation</t>
  </si>
  <si>
    <t>ZERO CORRELATION</t>
  </si>
  <si>
    <t>POSITIVE CORRELATION</t>
  </si>
  <si>
    <t>NEGATIVE CORRELATION</t>
  </si>
  <si>
    <t>Correlation =</t>
  </si>
  <si>
    <r>
      <t xml:space="preserve">W% </t>
    </r>
    <r>
      <rPr>
        <b/>
        <sz val="8"/>
        <rFont val="Arial"/>
        <family val="2"/>
      </rPr>
      <t>stocks</t>
    </r>
  </si>
  <si>
    <r>
      <t xml:space="preserve">W% </t>
    </r>
    <r>
      <rPr>
        <b/>
        <sz val="8"/>
        <rFont val="Arial"/>
        <family val="2"/>
      </rPr>
      <t>bonds</t>
    </r>
  </si>
  <si>
    <t xml:space="preserve"> E(r) %</t>
  </si>
  <si>
    <t>Standard Deviation</t>
  </si>
  <si>
    <r>
      <rPr>
        <b/>
        <sz val="12"/>
        <rFont val="Arial"/>
        <family val="2"/>
      </rPr>
      <t>σ</t>
    </r>
    <r>
      <rPr>
        <b/>
        <sz val="10"/>
        <rFont val="Arial"/>
        <family val="2"/>
      </rPr>
      <t xml:space="preserve"> %</t>
    </r>
  </si>
  <si>
    <t>Portfolio A</t>
  </si>
  <si>
    <t>σb =</t>
  </si>
  <si>
    <t>Efficiency</t>
  </si>
  <si>
    <t>PORTF. A CORRELATION</t>
  </si>
  <si>
    <t>Risk</t>
  </si>
  <si>
    <t>Return</t>
  </si>
  <si>
    <t>Figure 2.3</t>
  </si>
  <si>
    <t>F</t>
  </si>
  <si>
    <t>Figure 2.4</t>
  </si>
  <si>
    <t>Figure 2.5</t>
  </si>
  <si>
    <t>Figure 2.6</t>
  </si>
  <si>
    <t>HISTORICAL ANALYSIS</t>
  </si>
  <si>
    <t>Covariance</t>
  </si>
  <si>
    <t>Returns</t>
  </si>
  <si>
    <t xml:space="preserve"> Ds . Db</t>
  </si>
  <si>
    <t xml:space="preserve"> Total</t>
  </si>
  <si>
    <t xml:space="preserve"> Cov=</t>
  </si>
  <si>
    <t>Correl=</t>
  </si>
  <si>
    <t>Deviations 
from Average Return</t>
  </si>
  <si>
    <t>Stocks 
(Ds)</t>
  </si>
  <si>
    <t>Bonds 
(Db)</t>
  </si>
  <si>
    <t>Product from 
Deviation</t>
  </si>
  <si>
    <t>Average Return</t>
  </si>
  <si>
    <t>Portfolio Consruction</t>
  </si>
  <si>
    <t>W% 
Bonds</t>
  </si>
  <si>
    <t>W% 
Stocks</t>
  </si>
  <si>
    <t>Weighted Average 
Return</t>
  </si>
  <si>
    <t>WeightedAverage 
St. Dev.</t>
  </si>
  <si>
    <t>Figure 2.7</t>
  </si>
  <si>
    <t>Figure 2.8</t>
  </si>
  <si>
    <t>Year -12</t>
  </si>
  <si>
    <t>Year -11</t>
  </si>
  <si>
    <t>Year -10</t>
  </si>
  <si>
    <t>Year -9</t>
  </si>
  <si>
    <t>Year -8</t>
  </si>
  <si>
    <t>Year -7</t>
  </si>
  <si>
    <t>Year -6</t>
  </si>
  <si>
    <t>Year -5</t>
  </si>
  <si>
    <t>Year -4</t>
  </si>
  <si>
    <t>Year -3</t>
  </si>
  <si>
    <t>Year -2</t>
  </si>
  <si>
    <t>Year -1</t>
  </si>
  <si>
    <t>Stocks
%</t>
  </si>
  <si>
    <t>Bonds
%</t>
  </si>
  <si>
    <t>Average (use n-1)</t>
  </si>
  <si>
    <t>ZEUS Fund I</t>
  </si>
  <si>
    <t>STOCK PORTFOLIO</t>
  </si>
  <si>
    <t>Stock Prices</t>
  </si>
  <si>
    <t>Symbol</t>
  </si>
  <si>
    <t>Company Name</t>
  </si>
  <si>
    <t>Industry</t>
  </si>
  <si>
    <t>June 1
20x1</t>
  </si>
  <si>
    <t>July 1
20x1</t>
  </si>
  <si>
    <t>Aug 1
20x1</t>
  </si>
  <si>
    <t>Sep 1
20x1</t>
  </si>
  <si>
    <t>Oct 1
20x1</t>
  </si>
  <si>
    <t>Nov 1
20x1</t>
  </si>
  <si>
    <t>Dec 1
20x1</t>
  </si>
  <si>
    <t>Jan 2
20x2</t>
  </si>
  <si>
    <t>ABC</t>
  </si>
  <si>
    <t>ABC Chem Inc</t>
  </si>
  <si>
    <t>Chemicals</t>
  </si>
  <si>
    <t>BCD</t>
  </si>
  <si>
    <t>BCD  Precision Inc</t>
  </si>
  <si>
    <t>Industrial</t>
  </si>
  <si>
    <t>CDE</t>
  </si>
  <si>
    <t>CDE Inc</t>
  </si>
  <si>
    <t>Publishing</t>
  </si>
  <si>
    <t>DEF</t>
  </si>
  <si>
    <t>DEF Inc</t>
  </si>
  <si>
    <t>Hospitality</t>
  </si>
  <si>
    <t>EFG</t>
  </si>
  <si>
    <t>Effective Inc</t>
  </si>
  <si>
    <t>TV/Cable</t>
  </si>
  <si>
    <t>FGH</t>
  </si>
  <si>
    <t>FGH Inc</t>
  </si>
  <si>
    <t>Techonlogy</t>
  </si>
  <si>
    <t>GHI</t>
  </si>
  <si>
    <t>General HI</t>
  </si>
  <si>
    <t>Service</t>
  </si>
  <si>
    <t>HIK</t>
  </si>
  <si>
    <t>Hicks Kental Inc</t>
  </si>
  <si>
    <t>Retail</t>
  </si>
  <si>
    <t>IKL</t>
  </si>
  <si>
    <t>IKL Inc</t>
  </si>
  <si>
    <t>Pharmaceutical</t>
  </si>
  <si>
    <t>KLM</t>
  </si>
  <si>
    <t>KLM Health</t>
  </si>
  <si>
    <t>Healthcare</t>
  </si>
  <si>
    <t>LMN</t>
  </si>
  <si>
    <t>LMN Hotel &amp; Resorts</t>
  </si>
  <si>
    <t>MNO</t>
  </si>
  <si>
    <t>MNO Cable Inc</t>
  </si>
  <si>
    <t>NOP</t>
  </si>
  <si>
    <t>Norton Optimum</t>
  </si>
  <si>
    <t>OPQ</t>
  </si>
  <si>
    <t>Odyssea PQ Inc</t>
  </si>
  <si>
    <t>PQR</t>
  </si>
  <si>
    <t>PQR Chemicals</t>
  </si>
  <si>
    <t>Number of Shares own (000's)</t>
  </si>
  <si>
    <t>Buy/Sell Stock (000's)</t>
  </si>
  <si>
    <t>Buy/Sell ($000's)</t>
  </si>
  <si>
    <t xml:space="preserve">Total Sale/Purchases Cash Flow </t>
  </si>
  <si>
    <t>Total Value ($000's)</t>
  </si>
  <si>
    <t>Total Value</t>
  </si>
  <si>
    <t>Figure 1.11</t>
  </si>
  <si>
    <t>AAA</t>
  </si>
  <si>
    <t>Alpha Inc.</t>
  </si>
  <si>
    <t>BBB</t>
  </si>
  <si>
    <t>Beta Inc.</t>
  </si>
  <si>
    <t>CCC</t>
  </si>
  <si>
    <t>CC Corporation</t>
  </si>
  <si>
    <t>DDD</t>
  </si>
  <si>
    <t>Delta D Inc.</t>
  </si>
  <si>
    <t>EEE</t>
  </si>
  <si>
    <t>Epsilon Inc</t>
  </si>
  <si>
    <t>FFF</t>
  </si>
  <si>
    <t>Fusbol For Friends</t>
  </si>
  <si>
    <t>BOND PORTFOLIO</t>
  </si>
  <si>
    <t xml:space="preserve">Bond Prices </t>
  </si>
  <si>
    <t>Bond Prices Monthly %</t>
  </si>
  <si>
    <t>Figure 2.9</t>
  </si>
  <si>
    <t>STOCK AND BOND PORTFOLIO</t>
  </si>
  <si>
    <t>Performance</t>
  </si>
  <si>
    <t>Covariance (Portfolio)</t>
  </si>
  <si>
    <t>Correlation (Portfolio)</t>
  </si>
  <si>
    <t>Stocks (Weights)</t>
  </si>
  <si>
    <t>Bonds (Weights)</t>
  </si>
  <si>
    <t>Total Stock Value</t>
  </si>
  <si>
    <t>Total Bonds Value</t>
  </si>
  <si>
    <t xml:space="preserve">  Total Portfolio Value</t>
  </si>
  <si>
    <t>STOCKS</t>
  </si>
  <si>
    <t>Average</t>
  </si>
  <si>
    <t>BONDS</t>
  </si>
  <si>
    <t xml:space="preserve"> Average % of Portfolio</t>
  </si>
  <si>
    <t>7-month Portfolio Performance</t>
  </si>
  <si>
    <t xml:space="preserve">   Portfolio % change</t>
  </si>
  <si>
    <t xml:space="preserve">   Cummulative % Change</t>
  </si>
  <si>
    <t>COMBINED PORTFOLIO</t>
  </si>
  <si>
    <t>Finding Efficiency in the Portfolio</t>
  </si>
  <si>
    <t>Variance</t>
  </si>
  <si>
    <t>Current
Position</t>
  </si>
  <si>
    <t>HIGHEST EFFICIENCY</t>
  </si>
  <si>
    <t>Figure 2.10</t>
  </si>
  <si>
    <t>Figure 2.11</t>
  </si>
  <si>
    <t>Large-Cap Stocks and Bonds</t>
  </si>
  <si>
    <t>Bond and Small Cap-Stocks</t>
  </si>
  <si>
    <t>Large-Cap
Stocks
%</t>
  </si>
  <si>
    <t>Small-Cap
Stocks
%</t>
  </si>
  <si>
    <t>Small Cap-Stocks and Large Cap Stocks</t>
  </si>
  <si>
    <t>THREE-ASSET CASE</t>
  </si>
  <si>
    <t>% Holdings before Extension</t>
  </si>
  <si>
    <t>% Holdings including new Extension</t>
  </si>
  <si>
    <t>Portfolio Results</t>
  </si>
  <si>
    <t>Standard Deviation for 2-Asset Holdings</t>
  </si>
  <si>
    <t>Return for 2-Asset Holdings</t>
  </si>
  <si>
    <t>Standard Deviation for 3-Asset Holdings</t>
  </si>
  <si>
    <t>Achieving efficiency by adding a third asset class</t>
  </si>
  <si>
    <t>Combinced Portfolio at 30% Stocks and 70% Bonds</t>
  </si>
  <si>
    <t>Total</t>
  </si>
  <si>
    <t>Weightts</t>
  </si>
  <si>
    <t>Portfolio Measurement</t>
  </si>
  <si>
    <t>Stock Prices Monthly %</t>
  </si>
  <si>
    <t xml:space="preserve">Covariance=  </t>
  </si>
  <si>
    <t xml:space="preserve">Correlation Coefficient =  </t>
  </si>
  <si>
    <t>0.1% breakdown</t>
  </si>
  <si>
    <t>W% Stock</t>
  </si>
  <si>
    <t>W% bond</t>
  </si>
  <si>
    <t>Min SD</t>
  </si>
  <si>
    <t>Minimum Variance - Efficient Frontier</t>
  </si>
  <si>
    <t>Figure 2.2</t>
  </si>
  <si>
    <t>Standard Deviation
Calculation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</si>
</sst>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.0"/>
    <numFmt numFmtId="166" formatCode="0.0000%"/>
    <numFmt numFmtId="167" formatCode="0.000"/>
    <numFmt numFmtId="168" formatCode="_(* #,##0_);_(* \(#,##0\);_(* &quot;-&quot;??_);_(@_)"/>
    <numFmt numFmtId="169" formatCode="0.0000"/>
    <numFmt numFmtId="170" formatCode="_(&quot;$&quot;* #,##0_);_(&quot;$&quot;* \(#,##0\);_(&quot;$&quot;* &quot;-&quot;??_);_(@_)"/>
    <numFmt numFmtId="171" formatCode="0.000%"/>
    <numFmt numFmtId="172" formatCode="0.000\x"/>
    <numFmt numFmtId="173" formatCode="_(* #,##0.0000_);_(* \(#,##0.0000\);_(* &quot;-&quot;??_);_(@_)"/>
    <numFmt numFmtId="174" formatCode="0.0000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0"/>
      <color rgb="FF00B0F0"/>
      <name val="Arial"/>
      <family val="2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b/>
      <u/>
      <sz val="10"/>
      <name val="Arial"/>
      <family val="2"/>
    </font>
    <font>
      <sz val="10"/>
      <color rgb="FF00B0F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0"/>
      <name val="Arial"/>
      <family val="2"/>
    </font>
    <font>
      <sz val="10"/>
      <color indexed="12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97">
    <xf numFmtId="0" fontId="0" fillId="0" borderId="0" xfId="0"/>
    <xf numFmtId="0" fontId="2" fillId="0" borderId="0" xfId="0" applyFont="1"/>
    <xf numFmtId="0" fontId="3" fillId="0" borderId="0" xfId="0" applyFont="1"/>
    <xf numFmtId="0" fontId="5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7" fillId="0" borderId="0" xfId="1" applyNumberFormat="1" applyFont="1" applyAlignment="1">
      <alignment horizontal="center"/>
    </xf>
    <xf numFmtId="0" fontId="7" fillId="0" borderId="0" xfId="0" applyFont="1"/>
    <xf numFmtId="2" fontId="7" fillId="0" borderId="0" xfId="0" applyNumberFormat="1" applyFont="1"/>
    <xf numFmtId="2" fontId="0" fillId="0" borderId="0" xfId="0" applyNumberFormat="1"/>
    <xf numFmtId="164" fontId="0" fillId="0" borderId="3" xfId="1" applyNumberFormat="1" applyFont="1" applyBorder="1" applyAlignment="1">
      <alignment horizontal="center"/>
    </xf>
    <xf numFmtId="2" fontId="5" fillId="2" borderId="3" xfId="0" applyNumberFormat="1" applyFont="1" applyFill="1" applyBorder="1"/>
    <xf numFmtId="0" fontId="5" fillId="0" borderId="0" xfId="0" applyFont="1"/>
    <xf numFmtId="0" fontId="5" fillId="0" borderId="0" xfId="0" applyFont="1" applyAlignment="1">
      <alignment horizontal="right"/>
    </xf>
    <xf numFmtId="2" fontId="5" fillId="0" borderId="4" xfId="0" applyNumberFormat="1" applyFont="1" applyBorder="1"/>
    <xf numFmtId="2" fontId="5" fillId="2" borderId="5" xfId="0" applyNumberFormat="1" applyFont="1" applyFill="1" applyBorder="1"/>
    <xf numFmtId="0" fontId="5" fillId="0" borderId="0" xfId="0" quotePrefix="1" applyFont="1"/>
    <xf numFmtId="0" fontId="8" fillId="0" borderId="0" xfId="0" applyFont="1"/>
    <xf numFmtId="0" fontId="0" fillId="0" borderId="0" xfId="0" applyAlignment="1">
      <alignment horizontal="center"/>
    </xf>
    <xf numFmtId="0" fontId="0" fillId="0" borderId="6" xfId="0" applyBorder="1"/>
    <xf numFmtId="9" fontId="7" fillId="0" borderId="7" xfId="0" applyNumberFormat="1" applyFont="1" applyBorder="1" applyAlignment="1">
      <alignment horizontal="center"/>
    </xf>
    <xf numFmtId="9" fontId="0" fillId="0" borderId="0" xfId="0" applyNumberFormat="1"/>
    <xf numFmtId="0" fontId="0" fillId="0" borderId="8" xfId="0" applyBorder="1"/>
    <xf numFmtId="9" fontId="5" fillId="0" borderId="9" xfId="0" applyNumberFormat="1" applyFont="1" applyBorder="1" applyAlignment="1">
      <alignment horizontal="center"/>
    </xf>
    <xf numFmtId="0" fontId="6" fillId="3" borderId="10" xfId="0" applyFont="1" applyFill="1" applyBorder="1" applyAlignment="1">
      <alignment horizontal="centerContinuous"/>
    </xf>
    <xf numFmtId="0" fontId="5" fillId="3" borderId="11" xfId="0" applyFont="1" applyFill="1" applyBorder="1" applyAlignment="1">
      <alignment horizontal="centerContinuous"/>
    </xf>
    <xf numFmtId="0" fontId="0" fillId="3" borderId="12" xfId="0" applyFill="1" applyBorder="1" applyAlignment="1">
      <alignment horizontal="centerContinuous"/>
    </xf>
    <xf numFmtId="0" fontId="0" fillId="0" borderId="0" xfId="0" applyFill="1"/>
    <xf numFmtId="0" fontId="0" fillId="0" borderId="11" xfId="0" applyBorder="1"/>
    <xf numFmtId="0" fontId="0" fillId="0" borderId="2" xfId="0" applyBorder="1"/>
    <xf numFmtId="164" fontId="0" fillId="0" borderId="0" xfId="1" applyNumberFormat="1" applyFont="1" applyAlignment="1">
      <alignment horizontal="center"/>
    </xf>
    <xf numFmtId="0" fontId="0" fillId="2" borderId="2" xfId="0" applyFill="1" applyBorder="1"/>
    <xf numFmtId="0" fontId="11" fillId="4" borderId="0" xfId="0" applyFont="1" applyFill="1" applyBorder="1"/>
    <xf numFmtId="0" fontId="12" fillId="4" borderId="0" xfId="0" applyFont="1" applyFill="1" applyBorder="1"/>
    <xf numFmtId="0" fontId="13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wrapText="1"/>
    </xf>
    <xf numFmtId="0" fontId="5" fillId="2" borderId="13" xfId="0" applyFon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66" fontId="0" fillId="0" borderId="0" xfId="0" applyNumberFormat="1"/>
    <xf numFmtId="0" fontId="0" fillId="0" borderId="1" xfId="0" applyBorder="1"/>
    <xf numFmtId="0" fontId="11" fillId="4" borderId="0" xfId="0" applyFont="1" applyFill="1"/>
    <xf numFmtId="166" fontId="12" fillId="4" borderId="0" xfId="0" applyNumberFormat="1" applyFont="1" applyFill="1"/>
    <xf numFmtId="0" fontId="12" fillId="4" borderId="0" xfId="0" applyFont="1" applyFill="1"/>
    <xf numFmtId="0" fontId="15" fillId="0" borderId="0" xfId="0" applyFont="1"/>
    <xf numFmtId="0" fontId="5" fillId="2" borderId="10" xfId="0" applyFont="1" applyFill="1" applyBorder="1"/>
    <xf numFmtId="167" fontId="5" fillId="2" borderId="12" xfId="0" applyNumberFormat="1" applyFont="1" applyFill="1" applyBorder="1"/>
    <xf numFmtId="0" fontId="0" fillId="2" borderId="10" xfId="0" applyFill="1" applyBorder="1"/>
    <xf numFmtId="0" fontId="5" fillId="2" borderId="11" xfId="0" applyFont="1" applyFill="1" applyBorder="1" applyAlignment="1">
      <alignment horizontal="center"/>
    </xf>
    <xf numFmtId="0" fontId="0" fillId="2" borderId="11" xfId="0" applyFill="1" applyBorder="1"/>
    <xf numFmtId="0" fontId="5" fillId="2" borderId="11" xfId="0" applyFont="1" applyFill="1" applyBorder="1"/>
    <xf numFmtId="0" fontId="5" fillId="2" borderId="11" xfId="0" quotePrefix="1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168" fontId="5" fillId="0" borderId="0" xfId="2" applyNumberFormat="1" applyFont="1" applyAlignment="1">
      <alignment horizontal="center"/>
    </xf>
    <xf numFmtId="168" fontId="0" fillId="0" borderId="0" xfId="2" applyNumberFormat="1" applyFont="1"/>
    <xf numFmtId="0" fontId="14" fillId="0" borderId="0" xfId="2" applyNumberFormat="1" applyFont="1" applyAlignment="1">
      <alignment horizontal="center"/>
    </xf>
    <xf numFmtId="0" fontId="0" fillId="0" borderId="0" xfId="2" applyNumberFormat="1" applyFont="1" applyAlignment="1">
      <alignment horizontal="center"/>
    </xf>
    <xf numFmtId="43" fontId="14" fillId="0" borderId="0" xfId="2" applyFont="1" applyAlignment="1">
      <alignment horizontal="center"/>
    </xf>
    <xf numFmtId="169" fontId="0" fillId="0" borderId="0" xfId="2" applyNumberFormat="1" applyFont="1" applyAlignment="1">
      <alignment horizontal="center"/>
    </xf>
    <xf numFmtId="2" fontId="0" fillId="0" borderId="0" xfId="2" applyNumberFormat="1" applyFont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5" fillId="0" borderId="0" xfId="0" applyNumberFormat="1" applyFont="1" applyAlignment="1">
      <alignment horizontal="center"/>
    </xf>
    <xf numFmtId="0" fontId="5" fillId="2" borderId="3" xfId="0" applyNumberFormat="1" applyFont="1" applyFill="1" applyBorder="1" applyAlignment="1">
      <alignment horizontal="center"/>
    </xf>
    <xf numFmtId="0" fontId="0" fillId="0" borderId="0" xfId="0" applyNumberFormat="1" applyAlignment="1">
      <alignment horizontal="center"/>
    </xf>
    <xf numFmtId="165" fontId="5" fillId="2" borderId="5" xfId="0" applyNumberFormat="1" applyFont="1" applyFill="1" applyBorder="1"/>
    <xf numFmtId="2" fontId="5" fillId="2" borderId="12" xfId="0" applyNumberFormat="1" applyFont="1" applyFill="1" applyBorder="1"/>
    <xf numFmtId="0" fontId="5" fillId="2" borderId="12" xfId="0" applyFont="1" applyFill="1" applyBorder="1"/>
    <xf numFmtId="2" fontId="7" fillId="0" borderId="0" xfId="0" applyNumberFormat="1" applyFont="1" applyAlignment="1">
      <alignment horizontal="center"/>
    </xf>
    <xf numFmtId="0" fontId="13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applyFont="1"/>
    <xf numFmtId="0" fontId="16" fillId="5" borderId="15" xfId="0" applyFont="1" applyFill="1" applyBorder="1" applyAlignment="1">
      <alignment horizontal="centerContinuous"/>
    </xf>
    <xf numFmtId="0" fontId="16" fillId="5" borderId="16" xfId="0" applyFont="1" applyFill="1" applyBorder="1" applyAlignment="1">
      <alignment horizontal="centerContinuous"/>
    </xf>
    <xf numFmtId="9" fontId="14" fillId="0" borderId="1" xfId="1" applyFont="1" applyBorder="1" applyAlignment="1">
      <alignment horizontal="center"/>
    </xf>
    <xf numFmtId="9" fontId="0" fillId="0" borderId="1" xfId="1" applyFon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9" fontId="0" fillId="0" borderId="13" xfId="1" applyFont="1" applyBorder="1" applyAlignment="1">
      <alignment horizontal="center"/>
    </xf>
    <xf numFmtId="0" fontId="0" fillId="0" borderId="13" xfId="0" applyBorder="1"/>
    <xf numFmtId="2" fontId="0" fillId="0" borderId="21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18" fillId="0" borderId="18" xfId="0" applyFont="1" applyBorder="1" applyAlignment="1">
      <alignment horizontal="center" wrapText="1"/>
    </xf>
    <xf numFmtId="0" fontId="18" fillId="0" borderId="19" xfId="0" applyFont="1" applyBorder="1" applyAlignment="1">
      <alignment horizontal="center" wrapText="1"/>
    </xf>
    <xf numFmtId="0" fontId="19" fillId="0" borderId="0" xfId="0" applyFont="1" applyAlignment="1">
      <alignment horizontal="center"/>
    </xf>
    <xf numFmtId="0" fontId="20" fillId="4" borderId="10" xfId="0" applyFont="1" applyFill="1" applyBorder="1" applyAlignment="1">
      <alignment horizontal="center"/>
    </xf>
    <xf numFmtId="0" fontId="10" fillId="4" borderId="11" xfId="0" applyFont="1" applyFill="1" applyBorder="1"/>
    <xf numFmtId="0" fontId="20" fillId="4" borderId="11" xfId="0" applyFont="1" applyFill="1" applyBorder="1" applyAlignment="1">
      <alignment horizontal="center"/>
    </xf>
    <xf numFmtId="167" fontId="20" fillId="4" borderId="11" xfId="0" applyNumberFormat="1" applyFont="1" applyFill="1" applyBorder="1" applyAlignment="1">
      <alignment horizontal="center"/>
    </xf>
    <xf numFmtId="167" fontId="10" fillId="4" borderId="11" xfId="0" applyNumberFormat="1" applyFont="1" applyFill="1" applyBorder="1"/>
    <xf numFmtId="167" fontId="20" fillId="4" borderId="10" xfId="0" applyNumberFormat="1" applyFont="1" applyFill="1" applyBorder="1" applyAlignment="1">
      <alignment horizontal="centerContinuous"/>
    </xf>
    <xf numFmtId="167" fontId="10" fillId="4" borderId="12" xfId="0" applyNumberFormat="1" applyFont="1" applyFill="1" applyBorder="1" applyAlignment="1">
      <alignment horizontal="centerContinuous"/>
    </xf>
    <xf numFmtId="2" fontId="0" fillId="6" borderId="14" xfId="0" applyNumberFormat="1" applyFill="1" applyBorder="1" applyAlignment="1">
      <alignment horizontal="center"/>
    </xf>
    <xf numFmtId="2" fontId="0" fillId="6" borderId="17" xfId="0" applyNumberFormat="1" applyFill="1" applyBorder="1" applyAlignment="1">
      <alignment horizontal="center"/>
    </xf>
    <xf numFmtId="2" fontId="0" fillId="6" borderId="21" xfId="0" applyNumberFormat="1" applyFill="1" applyBorder="1" applyAlignment="1">
      <alignment horizontal="center"/>
    </xf>
    <xf numFmtId="2" fontId="0" fillId="6" borderId="20" xfId="0" applyNumberFormat="1" applyFill="1" applyBorder="1" applyAlignment="1">
      <alignment horizontal="center"/>
    </xf>
    <xf numFmtId="0" fontId="17" fillId="0" borderId="13" xfId="0" applyFont="1" applyBorder="1" applyAlignment="1">
      <alignment vertical="top"/>
    </xf>
    <xf numFmtId="0" fontId="1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4" borderId="0" xfId="0" applyFill="1"/>
    <xf numFmtId="0" fontId="9" fillId="0" borderId="0" xfId="0" applyFont="1"/>
    <xf numFmtId="0" fontId="9" fillId="0" borderId="0" xfId="0" applyFont="1" applyAlignment="1">
      <alignment horizontal="center"/>
    </xf>
    <xf numFmtId="0" fontId="21" fillId="0" borderId="0" xfId="0" applyFont="1"/>
    <xf numFmtId="2" fontId="0" fillId="0" borderId="1" xfId="0" applyNumberFormat="1" applyBorder="1"/>
    <xf numFmtId="2" fontId="0" fillId="0" borderId="13" xfId="0" applyNumberFormat="1" applyBorder="1"/>
    <xf numFmtId="0" fontId="9" fillId="0" borderId="13" xfId="0" applyFont="1" applyBorder="1" applyAlignment="1">
      <alignment horizontal="center"/>
    </xf>
    <xf numFmtId="0" fontId="9" fillId="0" borderId="13" xfId="0" applyFont="1" applyBorder="1" applyAlignment="1">
      <alignment horizontal="center" wrapText="1"/>
    </xf>
    <xf numFmtId="2" fontId="0" fillId="0" borderId="13" xfId="0" applyNumberFormat="1" applyBorder="1" applyAlignment="1">
      <alignment horizontal="right"/>
    </xf>
    <xf numFmtId="0" fontId="9" fillId="0" borderId="0" xfId="0" applyFont="1" applyAlignment="1">
      <alignment horizontal="center" vertical="center"/>
    </xf>
    <xf numFmtId="0" fontId="9" fillId="7" borderId="1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9" fillId="0" borderId="1" xfId="0" applyNumberFormat="1" applyFont="1" applyBorder="1" applyAlignment="1">
      <alignment horizontal="right"/>
    </xf>
    <xf numFmtId="2" fontId="9" fillId="0" borderId="1" xfId="0" applyNumberFormat="1" applyFont="1" applyBorder="1"/>
    <xf numFmtId="0" fontId="9" fillId="0" borderId="1" xfId="0" applyFont="1" applyBorder="1"/>
    <xf numFmtId="2" fontId="9" fillId="0" borderId="1" xfId="0" applyNumberFormat="1" applyFont="1" applyBorder="1" applyAlignment="1">
      <alignment horizontal="center"/>
    </xf>
    <xf numFmtId="9" fontId="9" fillId="7" borderId="1" xfId="0" applyNumberFormat="1" applyFont="1" applyFill="1" applyBorder="1" applyAlignment="1">
      <alignment horizontal="center" wrapText="1"/>
    </xf>
    <xf numFmtId="0" fontId="9" fillId="7" borderId="1" xfId="0" applyFont="1" applyFill="1" applyBorder="1" applyAlignment="1">
      <alignment horizontal="center" wrapText="1"/>
    </xf>
    <xf numFmtId="0" fontId="9" fillId="7" borderId="1" xfId="0" applyFont="1" applyFill="1" applyBorder="1" applyAlignment="1">
      <alignment wrapText="1"/>
    </xf>
    <xf numFmtId="9" fontId="0" fillId="0" borderId="1" xfId="0" applyNumberFormat="1" applyBorder="1" applyAlignment="1">
      <alignment horizontal="center"/>
    </xf>
    <xf numFmtId="9" fontId="0" fillId="0" borderId="13" xfId="0" applyNumberFormat="1" applyBorder="1" applyAlignment="1">
      <alignment horizontal="center"/>
    </xf>
    <xf numFmtId="9" fontId="0" fillId="6" borderId="13" xfId="0" applyNumberFormat="1" applyFill="1" applyBorder="1" applyAlignment="1">
      <alignment horizontal="center"/>
    </xf>
    <xf numFmtId="0" fontId="0" fillId="6" borderId="13" xfId="0" applyFill="1" applyBorder="1"/>
    <xf numFmtId="2" fontId="0" fillId="6" borderId="13" xfId="0" applyNumberFormat="1" applyFill="1" applyBorder="1" applyAlignment="1">
      <alignment horizontal="center"/>
    </xf>
    <xf numFmtId="0" fontId="0" fillId="0" borderId="0" xfId="0" applyAlignment="1">
      <alignment horizontal="right"/>
    </xf>
    <xf numFmtId="0" fontId="23" fillId="0" borderId="0" xfId="0" applyFont="1"/>
    <xf numFmtId="0" fontId="20" fillId="4" borderId="0" xfId="0" applyFont="1" applyFill="1" applyAlignment="1">
      <alignment horizontal="left"/>
    </xf>
    <xf numFmtId="10" fontId="20" fillId="4" borderId="0" xfId="1" applyNumberFormat="1" applyFont="1" applyFill="1"/>
    <xf numFmtId="0" fontId="20" fillId="4" borderId="0" xfId="0" applyFont="1" applyFill="1"/>
    <xf numFmtId="0" fontId="0" fillId="0" borderId="0" xfId="0" applyAlignment="1">
      <alignment horizontal="left"/>
    </xf>
    <xf numFmtId="10" fontId="0" fillId="0" borderId="0" xfId="1" applyNumberFormat="1" applyFont="1"/>
    <xf numFmtId="0" fontId="24" fillId="0" borderId="0" xfId="0" applyFont="1" applyAlignment="1">
      <alignment horizontal="center"/>
    </xf>
    <xf numFmtId="0" fontId="18" fillId="2" borderId="3" xfId="0" applyFont="1" applyFill="1" applyBorder="1"/>
    <xf numFmtId="0" fontId="18" fillId="2" borderId="3" xfId="0" applyFont="1" applyFill="1" applyBorder="1" applyAlignment="1">
      <alignment horizontal="left"/>
    </xf>
    <xf numFmtId="15" fontId="18" fillId="2" borderId="3" xfId="0" applyNumberFormat="1" applyFont="1" applyFill="1" applyBorder="1" applyAlignment="1">
      <alignment horizontal="center" wrapText="1"/>
    </xf>
    <xf numFmtId="2" fontId="25" fillId="0" borderId="0" xfId="0" applyNumberFormat="1" applyFont="1"/>
    <xf numFmtId="0" fontId="5" fillId="0" borderId="0" xfId="0" applyFont="1" applyAlignment="1">
      <alignment horizontal="left"/>
    </xf>
    <xf numFmtId="0" fontId="5" fillId="2" borderId="3" xfId="0" applyFont="1" applyFill="1" applyBorder="1"/>
    <xf numFmtId="0" fontId="5" fillId="2" borderId="3" xfId="0" applyFont="1" applyFill="1" applyBorder="1" applyAlignment="1">
      <alignment horizontal="left"/>
    </xf>
    <xf numFmtId="15" fontId="5" fillId="2" borderId="3" xfId="0" applyNumberFormat="1" applyFont="1" applyFill="1" applyBorder="1" applyAlignment="1">
      <alignment horizontal="center" wrapText="1"/>
    </xf>
    <xf numFmtId="2" fontId="0" fillId="0" borderId="0" xfId="0" applyNumberFormat="1" applyAlignment="1">
      <alignment horizontal="left"/>
    </xf>
    <xf numFmtId="0" fontId="25" fillId="0" borderId="0" xfId="0" applyFont="1"/>
    <xf numFmtId="0" fontId="0" fillId="0" borderId="0" xfId="0" applyAlignment="1"/>
    <xf numFmtId="0" fontId="5" fillId="2" borderId="3" xfId="0" applyFont="1" applyFill="1" applyBorder="1" applyAlignment="1">
      <alignment wrapText="1"/>
    </xf>
    <xf numFmtId="2" fontId="15" fillId="0" borderId="0" xfId="0" applyNumberFormat="1" applyFont="1" applyAlignment="1">
      <alignment horizontal="left"/>
    </xf>
    <xf numFmtId="37" fontId="0" fillId="0" borderId="0" xfId="3" applyNumberFormat="1" applyFont="1"/>
    <xf numFmtId="0" fontId="9" fillId="0" borderId="3" xfId="0" applyFont="1" applyBorder="1" applyAlignment="1">
      <alignment horizontal="left"/>
    </xf>
    <xf numFmtId="37" fontId="9" fillId="0" borderId="3" xfId="3" applyNumberFormat="1" applyFont="1" applyBorder="1"/>
    <xf numFmtId="37" fontId="0" fillId="0" borderId="0" xfId="3" applyNumberFormat="1" applyFont="1" applyFill="1"/>
    <xf numFmtId="0" fontId="9" fillId="0" borderId="3" xfId="0" applyFont="1" applyBorder="1" applyAlignment="1">
      <alignment horizontal="center"/>
    </xf>
    <xf numFmtId="0" fontId="9" fillId="0" borderId="3" xfId="0" applyFont="1" applyBorder="1" applyAlignment="1"/>
    <xf numFmtId="37" fontId="9" fillId="0" borderId="3" xfId="0" applyNumberFormat="1" applyFont="1" applyBorder="1"/>
    <xf numFmtId="0" fontId="0" fillId="0" borderId="0" xfId="0" applyAlignment="1">
      <alignment horizontal="center" wrapText="1"/>
    </xf>
    <xf numFmtId="170" fontId="0" fillId="0" borderId="0" xfId="3" applyNumberFormat="1" applyFont="1"/>
    <xf numFmtId="164" fontId="0" fillId="0" borderId="0" xfId="1" applyNumberFormat="1" applyFont="1"/>
    <xf numFmtId="0" fontId="5" fillId="2" borderId="3" xfId="0" applyFont="1" applyFill="1" applyBorder="1" applyAlignment="1">
      <alignment horizontal="left" wrapText="1"/>
    </xf>
    <xf numFmtId="2" fontId="15" fillId="0" borderId="0" xfId="0" applyNumberFormat="1" applyFont="1" applyFill="1"/>
    <xf numFmtId="0" fontId="5" fillId="0" borderId="0" xfId="0" applyFont="1" applyFill="1"/>
    <xf numFmtId="2" fontId="15" fillId="0" borderId="0" xfId="0" applyNumberFormat="1" applyFont="1"/>
    <xf numFmtId="164" fontId="15" fillId="0" borderId="0" xfId="1" applyNumberFormat="1" applyFont="1"/>
    <xf numFmtId="2" fontId="25" fillId="0" borderId="0" xfId="0" applyNumberFormat="1" applyFont="1" applyFill="1"/>
    <xf numFmtId="164" fontId="0" fillId="0" borderId="0" xfId="0" applyNumberFormat="1"/>
    <xf numFmtId="166" fontId="0" fillId="0" borderId="0" xfId="1" applyNumberFormat="1" applyFont="1"/>
    <xf numFmtId="167" fontId="0" fillId="0" borderId="0" xfId="2" applyNumberFormat="1" applyFont="1"/>
    <xf numFmtId="168" fontId="0" fillId="0" borderId="3" xfId="2" applyNumberFormat="1" applyFont="1" applyBorder="1"/>
    <xf numFmtId="0" fontId="0" fillId="0" borderId="0" xfId="0" applyBorder="1"/>
    <xf numFmtId="0" fontId="9" fillId="0" borderId="23" xfId="0" quotePrefix="1" applyFont="1" applyBorder="1"/>
    <xf numFmtId="0" fontId="0" fillId="0" borderId="23" xfId="0" applyBorder="1"/>
    <xf numFmtId="0" fontId="9" fillId="0" borderId="23" xfId="0" applyFont="1" applyBorder="1"/>
    <xf numFmtId="0" fontId="0" fillId="0" borderId="22" xfId="0" applyBorder="1"/>
    <xf numFmtId="0" fontId="22" fillId="4" borderId="22" xfId="0" quotePrefix="1" applyFont="1" applyFill="1" applyBorder="1"/>
    <xf numFmtId="0" fontId="10" fillId="4" borderId="22" xfId="0" applyFont="1" applyFill="1" applyBorder="1"/>
    <xf numFmtId="171" fontId="0" fillId="0" borderId="0" xfId="0" applyNumberFormat="1"/>
    <xf numFmtId="0" fontId="22" fillId="4" borderId="0" xfId="0" applyFont="1" applyFill="1"/>
    <xf numFmtId="171" fontId="0" fillId="6" borderId="0" xfId="0" applyNumberFormat="1" applyFill="1"/>
    <xf numFmtId="166" fontId="0" fillId="6" borderId="0" xfId="1" applyNumberFormat="1" applyFont="1" applyFill="1"/>
    <xf numFmtId="0" fontId="0" fillId="6" borderId="0" xfId="0" applyFill="1"/>
    <xf numFmtId="168" fontId="0" fillId="0" borderId="22" xfId="2" applyNumberFormat="1" applyFont="1" applyBorder="1"/>
    <xf numFmtId="0" fontId="22" fillId="4" borderId="24" xfId="0" applyFont="1" applyFill="1" applyBorder="1"/>
    <xf numFmtId="168" fontId="9" fillId="8" borderId="25" xfId="2" applyNumberFormat="1" applyFont="1" applyFill="1" applyBorder="1" applyAlignment="1">
      <alignment horizontal="center" wrapText="1"/>
    </xf>
    <xf numFmtId="171" fontId="9" fillId="8" borderId="26" xfId="0" applyNumberFormat="1" applyFont="1" applyFill="1" applyBorder="1"/>
    <xf numFmtId="0" fontId="9" fillId="8" borderId="26" xfId="0" applyFont="1" applyFill="1" applyBorder="1"/>
    <xf numFmtId="166" fontId="9" fillId="8" borderId="26" xfId="1" applyNumberFormat="1" applyFont="1" applyFill="1" applyBorder="1"/>
    <xf numFmtId="0" fontId="0" fillId="8" borderId="27" xfId="0" applyFill="1" applyBorder="1"/>
    <xf numFmtId="2" fontId="0" fillId="0" borderId="0" xfId="0" applyNumberFormat="1" applyBorder="1" applyAlignment="1">
      <alignment horizontal="center"/>
    </xf>
    <xf numFmtId="0" fontId="9" fillId="0" borderId="13" xfId="0" applyFont="1" applyBorder="1"/>
    <xf numFmtId="167" fontId="0" fillId="0" borderId="13" xfId="0" applyNumberFormat="1" applyBorder="1" applyAlignment="1">
      <alignment horizontal="center"/>
    </xf>
    <xf numFmtId="0" fontId="0" fillId="0" borderId="13" xfId="0" applyFill="1" applyBorder="1"/>
    <xf numFmtId="0" fontId="9" fillId="0" borderId="0" xfId="0" applyFont="1" applyBorder="1"/>
    <xf numFmtId="0" fontId="0" fillId="0" borderId="28" xfId="0" applyBorder="1"/>
    <xf numFmtId="0" fontId="0" fillId="0" borderId="16" xfId="0" applyBorder="1"/>
    <xf numFmtId="0" fontId="0" fillId="0" borderId="19" xfId="0" applyBorder="1"/>
    <xf numFmtId="0" fontId="0" fillId="0" borderId="18" xfId="0" applyBorder="1"/>
    <xf numFmtId="0" fontId="5" fillId="2" borderId="29" xfId="0" applyFont="1" applyFill="1" applyBorder="1" applyAlignment="1">
      <alignment horizontal="center" vertical="center" wrapText="1"/>
    </xf>
    <xf numFmtId="2" fontId="0" fillId="0" borderId="18" xfId="0" applyNumberFormat="1" applyBorder="1"/>
    <xf numFmtId="2" fontId="0" fillId="0" borderId="0" xfId="0" applyNumberFormat="1" applyBorder="1"/>
    <xf numFmtId="0" fontId="5" fillId="0" borderId="0" xfId="0" applyFont="1" applyBorder="1" applyAlignment="1">
      <alignment horizontal="right"/>
    </xf>
    <xf numFmtId="0" fontId="0" fillId="0" borderId="29" xfId="0" applyBorder="1"/>
    <xf numFmtId="0" fontId="0" fillId="0" borderId="30" xfId="0" applyBorder="1"/>
    <xf numFmtId="0" fontId="2" fillId="0" borderId="15" xfId="0" applyFont="1" applyBorder="1"/>
    <xf numFmtId="0" fontId="5" fillId="2" borderId="30" xfId="0" applyFont="1" applyFill="1" applyBorder="1" applyAlignment="1">
      <alignment horizontal="right" vertical="center" wrapText="1"/>
    </xf>
    <xf numFmtId="2" fontId="0" fillId="0" borderId="19" xfId="0" applyNumberFormat="1" applyBorder="1"/>
    <xf numFmtId="164" fontId="0" fillId="0" borderId="13" xfId="1" applyNumberFormat="1" applyFont="1" applyBorder="1" applyAlignment="1">
      <alignment horizontal="center"/>
    </xf>
    <xf numFmtId="0" fontId="0" fillId="0" borderId="1" xfId="0" applyFill="1" applyBorder="1"/>
    <xf numFmtId="0" fontId="9" fillId="0" borderId="13" xfId="0" applyFont="1" applyFill="1" applyBorder="1"/>
    <xf numFmtId="2" fontId="9" fillId="0" borderId="13" xfId="0" applyNumberFormat="1" applyFont="1" applyBorder="1" applyAlignment="1">
      <alignment horizontal="center"/>
    </xf>
    <xf numFmtId="2" fontId="9" fillId="7" borderId="13" xfId="0" applyNumberFormat="1" applyFont="1" applyFill="1" applyBorder="1" applyAlignment="1">
      <alignment horizontal="center"/>
    </xf>
    <xf numFmtId="2" fontId="15" fillId="0" borderId="4" xfId="0" applyNumberFormat="1" applyFont="1" applyBorder="1"/>
    <xf numFmtId="0" fontId="0" fillId="0" borderId="4" xfId="0" applyBorder="1"/>
    <xf numFmtId="164" fontId="0" fillId="0" borderId="4" xfId="0" applyNumberFormat="1" applyBorder="1"/>
    <xf numFmtId="2" fontId="15" fillId="0" borderId="13" xfId="0" applyNumberFormat="1" applyFont="1" applyFill="1" applyBorder="1"/>
    <xf numFmtId="164" fontId="0" fillId="0" borderId="13" xfId="1" applyNumberFormat="1" applyFont="1" applyBorder="1"/>
    <xf numFmtId="0" fontId="0" fillId="0" borderId="0" xfId="0" applyFont="1"/>
    <xf numFmtId="2" fontId="26" fillId="0" borderId="0" xfId="0" applyNumberFormat="1" applyFont="1" applyFill="1"/>
    <xf numFmtId="2" fontId="26" fillId="0" borderId="13" xfId="0" applyNumberFormat="1" applyFont="1" applyFill="1" applyBorder="1"/>
    <xf numFmtId="0" fontId="0" fillId="0" borderId="13" xfId="0" applyFont="1" applyBorder="1"/>
    <xf numFmtId="10" fontId="0" fillId="0" borderId="4" xfId="1" applyNumberFormat="1" applyFont="1" applyBorder="1"/>
    <xf numFmtId="10" fontId="0" fillId="0" borderId="13" xfId="1" applyNumberFormat="1" applyFont="1" applyBorder="1"/>
    <xf numFmtId="2" fontId="27" fillId="0" borderId="0" xfId="0" applyNumberFormat="1" applyFont="1" applyFill="1"/>
    <xf numFmtId="15" fontId="18" fillId="2" borderId="24" xfId="0" applyNumberFormat="1" applyFont="1" applyFill="1" applyBorder="1" applyAlignment="1">
      <alignment horizontal="center" wrapText="1"/>
    </xf>
    <xf numFmtId="10" fontId="0" fillId="0" borderId="26" xfId="0" applyNumberFormat="1" applyBorder="1"/>
    <xf numFmtId="10" fontId="0" fillId="0" borderId="31" xfId="1" applyNumberFormat="1" applyFont="1" applyBorder="1"/>
    <xf numFmtId="10" fontId="0" fillId="0" borderId="25" xfId="1" applyNumberFormat="1" applyFont="1" applyBorder="1"/>
    <xf numFmtId="164" fontId="9" fillId="7" borderId="24" xfId="0" applyNumberFormat="1" applyFont="1" applyFill="1" applyBorder="1"/>
    <xf numFmtId="164" fontId="9" fillId="7" borderId="27" xfId="0" applyNumberFormat="1" applyFont="1" applyFill="1" applyBorder="1"/>
    <xf numFmtId="15" fontId="18" fillId="2" borderId="32" xfId="0" applyNumberFormat="1" applyFont="1" applyFill="1" applyBorder="1" applyAlignment="1">
      <alignment horizontal="center" wrapText="1"/>
    </xf>
    <xf numFmtId="164" fontId="0" fillId="0" borderId="26" xfId="0" applyNumberFormat="1" applyBorder="1"/>
    <xf numFmtId="164" fontId="0" fillId="0" borderId="31" xfId="0" applyNumberFormat="1" applyBorder="1"/>
    <xf numFmtId="164" fontId="0" fillId="0" borderId="25" xfId="1" applyNumberFormat="1" applyFont="1" applyBorder="1"/>
    <xf numFmtId="2" fontId="26" fillId="0" borderId="4" xfId="0" applyNumberFormat="1" applyFont="1" applyFill="1" applyBorder="1"/>
    <xf numFmtId="2" fontId="15" fillId="0" borderId="13" xfId="0" applyNumberFormat="1" applyFont="1" applyBorder="1"/>
    <xf numFmtId="164" fontId="0" fillId="7" borderId="32" xfId="0" applyNumberFormat="1" applyFill="1" applyBorder="1"/>
    <xf numFmtId="172" fontId="0" fillId="7" borderId="25" xfId="0" applyNumberFormat="1" applyFill="1" applyBorder="1"/>
    <xf numFmtId="164" fontId="0" fillId="7" borderId="33" xfId="1" applyNumberFormat="1" applyFont="1" applyFill="1" applyBorder="1"/>
    <xf numFmtId="173" fontId="0" fillId="0" borderId="0" xfId="2" applyNumberFormat="1" applyFont="1"/>
    <xf numFmtId="0" fontId="17" fillId="0" borderId="0" xfId="0" applyFont="1" applyAlignment="1">
      <alignment vertical="center"/>
    </xf>
    <xf numFmtId="10" fontId="14" fillId="0" borderId="1" xfId="1" applyNumberFormat="1" applyFont="1" applyBorder="1" applyAlignment="1">
      <alignment horizontal="center"/>
    </xf>
    <xf numFmtId="10" fontId="0" fillId="0" borderId="1" xfId="1" applyNumberFormat="1" applyFont="1" applyBorder="1" applyAlignment="1">
      <alignment horizontal="center"/>
    </xf>
    <xf numFmtId="10" fontId="0" fillId="0" borderId="13" xfId="1" applyNumberFormat="1" applyFont="1" applyBorder="1" applyAlignment="1">
      <alignment horizontal="center"/>
    </xf>
    <xf numFmtId="0" fontId="0" fillId="0" borderId="0" xfId="0" quotePrefix="1"/>
    <xf numFmtId="174" fontId="0" fillId="0" borderId="14" xfId="0" applyNumberFormat="1" applyBorder="1" applyAlignment="1">
      <alignment horizontal="center"/>
    </xf>
    <xf numFmtId="174" fontId="0" fillId="0" borderId="17" xfId="0" applyNumberFormat="1" applyBorder="1" applyAlignment="1">
      <alignment horizontal="center"/>
    </xf>
    <xf numFmtId="174" fontId="0" fillId="0" borderId="21" xfId="0" applyNumberFormat="1" applyBorder="1" applyAlignment="1">
      <alignment horizontal="center"/>
    </xf>
    <xf numFmtId="174" fontId="0" fillId="0" borderId="20" xfId="0" applyNumberFormat="1" applyBorder="1" applyAlignment="1">
      <alignment horizontal="center"/>
    </xf>
    <xf numFmtId="10" fontId="0" fillId="7" borderId="13" xfId="1" applyNumberFormat="1" applyFont="1" applyFill="1" applyBorder="1" applyAlignment="1">
      <alignment horizontal="center"/>
    </xf>
    <xf numFmtId="0" fontId="0" fillId="7" borderId="13" xfId="0" applyFill="1" applyBorder="1"/>
    <xf numFmtId="174" fontId="0" fillId="7" borderId="21" xfId="0" applyNumberFormat="1" applyFill="1" applyBorder="1" applyAlignment="1">
      <alignment horizontal="center"/>
    </xf>
    <xf numFmtId="174" fontId="0" fillId="7" borderId="20" xfId="0" applyNumberFormat="1" applyFill="1" applyBorder="1" applyAlignment="1">
      <alignment horizontal="center"/>
    </xf>
    <xf numFmtId="164" fontId="0" fillId="7" borderId="34" xfId="1" applyNumberFormat="1" applyFont="1" applyFill="1" applyBorder="1" applyAlignment="1">
      <alignment horizontal="center"/>
    </xf>
    <xf numFmtId="174" fontId="0" fillId="7" borderId="34" xfId="0" applyNumberFormat="1" applyFill="1" applyBorder="1" applyAlignment="1">
      <alignment horizontal="center"/>
    </xf>
    <xf numFmtId="10" fontId="0" fillId="0" borderId="13" xfId="1" applyNumberFormat="1" applyFont="1" applyFill="1" applyBorder="1" applyAlignment="1">
      <alignment horizontal="center"/>
    </xf>
    <xf numFmtId="174" fontId="0" fillId="0" borderId="21" xfId="0" applyNumberFormat="1" applyFill="1" applyBorder="1" applyAlignment="1">
      <alignment horizontal="center"/>
    </xf>
    <xf numFmtId="174" fontId="0" fillId="0" borderId="20" xfId="0" applyNumberFormat="1" applyFill="1" applyBorder="1" applyAlignment="1">
      <alignment horizontal="center"/>
    </xf>
    <xf numFmtId="174" fontId="0" fillId="0" borderId="0" xfId="0" applyNumberFormat="1"/>
    <xf numFmtId="174" fontId="12" fillId="4" borderId="0" xfId="0" applyNumberFormat="1" applyFont="1" applyFill="1" applyBorder="1"/>
    <xf numFmtId="174" fontId="16" fillId="5" borderId="15" xfId="0" applyNumberFormat="1" applyFont="1" applyFill="1" applyBorder="1" applyAlignment="1">
      <alignment horizontal="centerContinuous"/>
    </xf>
    <xf numFmtId="174" fontId="16" fillId="5" borderId="16" xfId="0" applyNumberFormat="1" applyFont="1" applyFill="1" applyBorder="1" applyAlignment="1">
      <alignment horizontal="centerContinuous"/>
    </xf>
    <xf numFmtId="174" fontId="20" fillId="4" borderId="10" xfId="0" applyNumberFormat="1" applyFont="1" applyFill="1" applyBorder="1" applyAlignment="1">
      <alignment horizontal="centerContinuous"/>
    </xf>
    <xf numFmtId="174" fontId="10" fillId="4" borderId="12" xfId="0" applyNumberFormat="1" applyFont="1" applyFill="1" applyBorder="1" applyAlignment="1">
      <alignment horizontal="centerContinuous"/>
    </xf>
    <xf numFmtId="174" fontId="18" fillId="0" borderId="18" xfId="0" applyNumberFormat="1" applyFont="1" applyBorder="1" applyAlignment="1">
      <alignment horizontal="center" wrapText="1"/>
    </xf>
    <xf numFmtId="174" fontId="18" fillId="0" borderId="19" xfId="0" applyNumberFormat="1" applyFont="1" applyBorder="1" applyAlignment="1">
      <alignment horizontal="center" wrapText="1"/>
    </xf>
    <xf numFmtId="174" fontId="5" fillId="2" borderId="21" xfId="0" applyNumberFormat="1" applyFont="1" applyFill="1" applyBorder="1" applyAlignment="1">
      <alignment horizontal="center"/>
    </xf>
    <xf numFmtId="174" fontId="5" fillId="2" borderId="20" xfId="0" applyNumberFormat="1" applyFont="1" applyFill="1" applyBorder="1" applyAlignment="1">
      <alignment horizontal="center"/>
    </xf>
    <xf numFmtId="174" fontId="0" fillId="6" borderId="21" xfId="0" applyNumberFormat="1" applyFill="1" applyBorder="1" applyAlignment="1">
      <alignment horizontal="center"/>
    </xf>
    <xf numFmtId="174" fontId="0" fillId="6" borderId="20" xfId="0" applyNumberFormat="1" applyFill="1" applyBorder="1" applyAlignment="1">
      <alignment horizontal="center"/>
    </xf>
    <xf numFmtId="174" fontId="0" fillId="0" borderId="34" xfId="0" applyNumberFormat="1" applyBorder="1" applyAlignment="1">
      <alignment horizontal="center"/>
    </xf>
    <xf numFmtId="0" fontId="9" fillId="6" borderId="34" xfId="0" applyFont="1" applyFill="1" applyBorder="1" applyAlignment="1">
      <alignment horizontal="center"/>
    </xf>
    <xf numFmtId="167" fontId="18" fillId="0" borderId="0" xfId="0" applyNumberFormat="1" applyFont="1" applyAlignment="1">
      <alignment horizontal="center"/>
    </xf>
    <xf numFmtId="2" fontId="29" fillId="0" borderId="1" xfId="0" applyNumberFormat="1" applyFont="1" applyBorder="1" applyAlignment="1">
      <alignment horizontal="center"/>
    </xf>
    <xf numFmtId="2" fontId="29" fillId="0" borderId="13" xfId="0" applyNumberFormat="1" applyFont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10" fontId="0" fillId="0" borderId="13" xfId="0" applyNumberFormat="1" applyBorder="1" applyAlignment="1">
      <alignment horizontal="center"/>
    </xf>
    <xf numFmtId="10" fontId="0" fillId="0" borderId="13" xfId="0" applyNumberFormat="1" applyBorder="1"/>
    <xf numFmtId="174" fontId="0" fillId="0" borderId="13" xfId="0" applyNumberFormat="1" applyBorder="1" applyAlignment="1">
      <alignment horizontal="center"/>
    </xf>
    <xf numFmtId="10" fontId="0" fillId="7" borderId="13" xfId="0" applyNumberFormat="1" applyFill="1" applyBorder="1" applyAlignment="1">
      <alignment horizontal="center"/>
    </xf>
    <xf numFmtId="10" fontId="0" fillId="7" borderId="13" xfId="0" applyNumberFormat="1" applyFill="1" applyBorder="1"/>
    <xf numFmtId="174" fontId="0" fillId="7" borderId="13" xfId="0" applyNumberFormat="1" applyFill="1" applyBorder="1" applyAlignment="1">
      <alignment horizontal="center"/>
    </xf>
    <xf numFmtId="0" fontId="17" fillId="0" borderId="0" xfId="0" applyFont="1" applyAlignment="1">
      <alignment horizontal="right" vertical="center"/>
    </xf>
    <xf numFmtId="10" fontId="9" fillId="7" borderId="13" xfId="0" applyNumberFormat="1" applyFont="1" applyFill="1" applyBorder="1"/>
    <xf numFmtId="174" fontId="9" fillId="7" borderId="13" xfId="0" applyNumberFormat="1" applyFont="1" applyFill="1" applyBorder="1" applyAlignment="1">
      <alignment horizontal="center"/>
    </xf>
    <xf numFmtId="164" fontId="9" fillId="7" borderId="13" xfId="0" applyNumberFormat="1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wrapText="1"/>
    </xf>
    <xf numFmtId="0" fontId="9" fillId="7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9" fillId="7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/>
    </xf>
  </cellXfs>
  <cellStyles count="4">
    <cellStyle name="Comma" xfId="2" builtinId="3"/>
    <cellStyle name="Currency" xfId="3" builtinId="4"/>
    <cellStyle name="Normal" xfId="0" builtinId="0"/>
    <cellStyle name="Percent" xfId="1" builtinId="5"/>
  </cellStyles>
  <dxfs count="3">
    <dxf>
      <numFmt numFmtId="173" formatCode="_(* #,##0.0000_);_(* \(#,##0.0000\);_(* &quot;-&quot;??_);_(@_)"/>
    </dxf>
    <dxf>
      <numFmt numFmtId="173" formatCode="_(* #,##0.0000_);_(* \(#,##0.0000\);_(* &quot;-&quot;??_);_(@_)"/>
    </dxf>
    <dxf>
      <numFmt numFmtId="173" formatCode="_(* #,##0.0000_);_(* \(#,##0.000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RISK vs RETURN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826159230096237"/>
          <c:y val="0.17499232193120526"/>
          <c:w val="0.65801596675415575"/>
          <c:h val="0.62560506618694267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  <a:r>
                      <a:rPr lang="en-US" baseline="0"/>
                      <a:t> Bonds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D923-436A-8FF4-8F600327C43A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r>
                      <a:rPr lang="en-US"/>
                      <a:t>100% Stock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D923-436A-8FF4-8F600327C4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ln>
                      <a:noFill/>
                    </a:ln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Sheet5!$A$2:$A$12</c:f>
              <c:numCache>
                <c:formatCode>General</c:formatCode>
                <c:ptCount val="11"/>
                <c:pt idx="0">
                  <c:v>7.0489360899358422</c:v>
                </c:pt>
                <c:pt idx="1">
                  <c:v>4.9062689490079929</c:v>
                </c:pt>
                <c:pt idx="2">
                  <c:v>2.8263757711953303</c:v>
                </c:pt>
                <c:pt idx="3">
                  <c:v>1.1992810346203251</c:v>
                </c:pt>
                <c:pt idx="4">
                  <c:v>2.1026411962101386</c:v>
                </c:pt>
                <c:pt idx="5">
                  <c:v>4.1154434754956846</c:v>
                </c:pt>
                <c:pt idx="6">
                  <c:v>6.2438449692477151</c:v>
                </c:pt>
                <c:pt idx="7">
                  <c:v>8.4004330245529584</c:v>
                </c:pt>
                <c:pt idx="8">
                  <c:v>10.567965745591719</c:v>
                </c:pt>
                <c:pt idx="9">
                  <c:v>12.740858487558832</c:v>
                </c:pt>
                <c:pt idx="10">
                  <c:v>14.916769087171657</c:v>
                </c:pt>
              </c:numCache>
            </c:numRef>
          </c:xVal>
          <c:yVal>
            <c:numRef>
              <c:f>Sheet5!$B$2:$B$12</c:f>
              <c:numCache>
                <c:formatCode>General</c:formatCode>
                <c:ptCount val="11"/>
                <c:pt idx="0">
                  <c:v>4.25</c:v>
                </c:pt>
                <c:pt idx="1">
                  <c:v>4.9950000000000001</c:v>
                </c:pt>
                <c:pt idx="2">
                  <c:v>5.74</c:v>
                </c:pt>
                <c:pt idx="3">
                  <c:v>6.4849999999999994</c:v>
                </c:pt>
                <c:pt idx="4">
                  <c:v>7.2299999999999995</c:v>
                </c:pt>
                <c:pt idx="5">
                  <c:v>7.9749999999999996</c:v>
                </c:pt>
                <c:pt idx="6">
                  <c:v>8.7199999999999989</c:v>
                </c:pt>
                <c:pt idx="7">
                  <c:v>9.4649999999999999</c:v>
                </c:pt>
                <c:pt idx="8">
                  <c:v>10.209999999999999</c:v>
                </c:pt>
                <c:pt idx="9">
                  <c:v>10.954999999999998</c:v>
                </c:pt>
                <c:pt idx="10">
                  <c:v>11.699999999999998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923-436A-8FF4-8F600327C4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8936408"/>
        <c:axId val="1478939688"/>
      </c:scatterChart>
      <c:valAx>
        <c:axId val="14789364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ln>
                      <a:noFill/>
                    </a:ln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RISK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ln>
                    <a:noFill/>
                  </a:ln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8939688"/>
        <c:crosses val="autoZero"/>
        <c:crossBetween val="midCat"/>
      </c:valAx>
      <c:valAx>
        <c:axId val="1478939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ln>
                      <a:noFill/>
                    </a:ln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RETURN</a:t>
                </a:r>
              </a:p>
            </c:rich>
          </c:tx>
          <c:layout>
            <c:manualLayout>
              <c:xMode val="edge"/>
              <c:yMode val="edge"/>
              <c:x val="2.5000000000000001E-2"/>
              <c:y val="0.408969937783224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ln>
                    <a:noFill/>
                  </a:ln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89364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2225" cap="flat" cmpd="sng" algn="ctr">
      <a:solidFill>
        <a:schemeClr val="accent1"/>
      </a:solidFill>
      <a:round/>
    </a:ln>
    <a:effectLst>
      <a:softEdge rad="63500"/>
    </a:effectLst>
  </c:spPr>
  <c:txPr>
    <a:bodyPr/>
    <a:lstStyle/>
    <a:p>
      <a:pPr>
        <a:defRPr>
          <a:ln>
            <a:noFill/>
          </a:ln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Risk vs Return</a:t>
            </a:r>
          </a:p>
          <a:p>
            <a:pPr>
              <a:defRPr/>
            </a:pPr>
            <a:r>
              <a:rPr lang="en-US"/>
              <a:t>Correlation</a:t>
            </a:r>
            <a:r>
              <a:rPr lang="en-US" baseline="0"/>
              <a:t> = 0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580927384076991E-2"/>
          <c:y val="0.18097222222222226"/>
          <c:w val="0.89019685039370078"/>
          <c:h val="0.7208876494604841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Sheet5!$E$1</c:f>
              <c:strCache>
                <c:ptCount val="1"/>
                <c:pt idx="0">
                  <c:v>Return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Sheet5!$D$2:$D$12</c:f>
              <c:numCache>
                <c:formatCode>General</c:formatCode>
                <c:ptCount val="11"/>
                <c:pt idx="0">
                  <c:v>7.0489360899358422</c:v>
                </c:pt>
                <c:pt idx="1">
                  <c:v>6.5170526313664219</c:v>
                </c:pt>
                <c:pt idx="2">
                  <c:v>6.3796865126744304</c:v>
                </c:pt>
                <c:pt idx="3">
                  <c:v>6.6612892896195408</c:v>
                </c:pt>
                <c:pt idx="4">
                  <c:v>7.3136242725477771</c:v>
                </c:pt>
                <c:pt idx="5">
                  <c:v>8.2492045071024869</c:v>
                </c:pt>
                <c:pt idx="6">
                  <c:v>9.3836879743520889</c:v>
                </c:pt>
                <c:pt idx="7">
                  <c:v>10.653721180883231</c:v>
                </c:pt>
                <c:pt idx="8">
                  <c:v>12.016401291568119</c:v>
                </c:pt>
                <c:pt idx="9">
                  <c:v>13.443584901357225</c:v>
                </c:pt>
                <c:pt idx="10">
                  <c:v>14.916769087171657</c:v>
                </c:pt>
              </c:numCache>
            </c:numRef>
          </c:xVal>
          <c:yVal>
            <c:numRef>
              <c:f>Sheet5!$E$2:$E$12</c:f>
              <c:numCache>
                <c:formatCode>General</c:formatCode>
                <c:ptCount val="11"/>
                <c:pt idx="0">
                  <c:v>4.25</c:v>
                </c:pt>
                <c:pt idx="1">
                  <c:v>4.9950000000000001</c:v>
                </c:pt>
                <c:pt idx="2">
                  <c:v>5.74</c:v>
                </c:pt>
                <c:pt idx="3">
                  <c:v>6.4849999999999994</c:v>
                </c:pt>
                <c:pt idx="4">
                  <c:v>7.2299999999999995</c:v>
                </c:pt>
                <c:pt idx="5">
                  <c:v>7.9749999999999996</c:v>
                </c:pt>
                <c:pt idx="6">
                  <c:v>8.7199999999999989</c:v>
                </c:pt>
                <c:pt idx="7">
                  <c:v>9.4649999999999999</c:v>
                </c:pt>
                <c:pt idx="8">
                  <c:v>10.209999999999999</c:v>
                </c:pt>
                <c:pt idx="9">
                  <c:v>10.954999999999998</c:v>
                </c:pt>
                <c:pt idx="10">
                  <c:v>11.699999999999998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26F-4123-AD1F-DC3DB0C40A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8953136"/>
        <c:axId val="1478952808"/>
      </c:scatterChart>
      <c:valAx>
        <c:axId val="14789531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8952808"/>
        <c:crosses val="autoZero"/>
        <c:crossBetween val="midCat"/>
      </c:valAx>
      <c:valAx>
        <c:axId val="1478952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89531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Risk</a:t>
            </a:r>
            <a:r>
              <a:rPr lang="en-US" baseline="0"/>
              <a:t> vs </a:t>
            </a:r>
            <a:r>
              <a:rPr lang="en-US"/>
              <a:t>Return</a:t>
            </a:r>
          </a:p>
          <a:p>
            <a:pPr>
              <a:defRPr/>
            </a:pPr>
            <a:r>
              <a:rPr lang="en-US"/>
              <a:t>Correlation = +1</a:t>
            </a:r>
          </a:p>
        </c:rich>
      </c:tx>
      <c:layout>
        <c:manualLayout>
          <c:xMode val="edge"/>
          <c:yMode val="edge"/>
          <c:x val="0.43815966754155733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Sheet5!$H$1</c:f>
              <c:strCache>
                <c:ptCount val="1"/>
                <c:pt idx="0">
                  <c:v>Return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Sheet5!$G$2:$G$12</c:f>
              <c:numCache>
                <c:formatCode>General</c:formatCode>
                <c:ptCount val="11"/>
                <c:pt idx="0">
                  <c:v>7.0489360899358422</c:v>
                </c:pt>
                <c:pt idx="1">
                  <c:v>7.8357193896594239</c:v>
                </c:pt>
                <c:pt idx="2">
                  <c:v>8.6225026893830048</c:v>
                </c:pt>
                <c:pt idx="3">
                  <c:v>9.4092859891065874</c:v>
                </c:pt>
                <c:pt idx="4">
                  <c:v>10.19606928883017</c:v>
                </c:pt>
                <c:pt idx="5">
                  <c:v>10.982852588553751</c:v>
                </c:pt>
                <c:pt idx="6">
                  <c:v>11.769635888277332</c:v>
                </c:pt>
                <c:pt idx="7">
                  <c:v>12.556419188000913</c:v>
                </c:pt>
                <c:pt idx="8">
                  <c:v>13.343202487724495</c:v>
                </c:pt>
                <c:pt idx="9">
                  <c:v>14.129985787448076</c:v>
                </c:pt>
                <c:pt idx="10">
                  <c:v>14.916769087171657</c:v>
                </c:pt>
              </c:numCache>
            </c:numRef>
          </c:xVal>
          <c:yVal>
            <c:numRef>
              <c:f>Sheet5!$H$2:$H$12</c:f>
              <c:numCache>
                <c:formatCode>General</c:formatCode>
                <c:ptCount val="11"/>
                <c:pt idx="0">
                  <c:v>4.25</c:v>
                </c:pt>
                <c:pt idx="1">
                  <c:v>4.9950000000000001</c:v>
                </c:pt>
                <c:pt idx="2">
                  <c:v>5.74</c:v>
                </c:pt>
                <c:pt idx="3">
                  <c:v>6.4849999999999994</c:v>
                </c:pt>
                <c:pt idx="4">
                  <c:v>7.2299999999999995</c:v>
                </c:pt>
                <c:pt idx="5">
                  <c:v>7.9749999999999996</c:v>
                </c:pt>
                <c:pt idx="6">
                  <c:v>8.7199999999999989</c:v>
                </c:pt>
                <c:pt idx="7">
                  <c:v>9.4649999999999999</c:v>
                </c:pt>
                <c:pt idx="8">
                  <c:v>10.209999999999999</c:v>
                </c:pt>
                <c:pt idx="9">
                  <c:v>10.954999999999998</c:v>
                </c:pt>
                <c:pt idx="10">
                  <c:v>11.699999999999998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E11-4387-9C5F-E2D486185F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2580424"/>
        <c:axId val="922579112"/>
      </c:scatterChart>
      <c:valAx>
        <c:axId val="9225804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2579112"/>
        <c:crosses val="autoZero"/>
        <c:crossBetween val="midCat"/>
      </c:valAx>
      <c:valAx>
        <c:axId val="922579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25804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Risk versus Return</a:t>
            </a:r>
          </a:p>
          <a:p>
            <a:pPr>
              <a:defRPr/>
            </a:pPr>
            <a:r>
              <a:rPr lang="en-US"/>
              <a:t>at Correlation</a:t>
            </a:r>
            <a:r>
              <a:rPr lang="en-US" baseline="0"/>
              <a:t> -1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Sheet5!$K$1</c:f>
              <c:strCache>
                <c:ptCount val="1"/>
                <c:pt idx="0">
                  <c:v>Return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Sheet5!$J$2:$J$12</c:f>
              <c:numCache>
                <c:formatCode>General</c:formatCode>
                <c:ptCount val="11"/>
                <c:pt idx="0">
                  <c:v>7.0489360899358422</c:v>
                </c:pt>
                <c:pt idx="1">
                  <c:v>4.852365572225092</c:v>
                </c:pt>
                <c:pt idx="2">
                  <c:v>2.6557950545143414</c:v>
                </c:pt>
                <c:pt idx="3">
                  <c:v>0.45922453680359088</c:v>
                </c:pt>
                <c:pt idx="4">
                  <c:v>1.7373459809071594</c:v>
                </c:pt>
                <c:pt idx="5">
                  <c:v>3.9339164986179083</c:v>
                </c:pt>
                <c:pt idx="6">
                  <c:v>6.130487016328658</c:v>
                </c:pt>
                <c:pt idx="7">
                  <c:v>8.3270575340394064</c:v>
                </c:pt>
                <c:pt idx="8">
                  <c:v>10.523628051750157</c:v>
                </c:pt>
                <c:pt idx="9">
                  <c:v>12.720198569460905</c:v>
                </c:pt>
                <c:pt idx="10">
                  <c:v>14.916769087171657</c:v>
                </c:pt>
              </c:numCache>
            </c:numRef>
          </c:xVal>
          <c:yVal>
            <c:numRef>
              <c:f>Sheet5!$K$2:$K$12</c:f>
              <c:numCache>
                <c:formatCode>General</c:formatCode>
                <c:ptCount val="11"/>
                <c:pt idx="0">
                  <c:v>4.25</c:v>
                </c:pt>
                <c:pt idx="1">
                  <c:v>4.9950000000000001</c:v>
                </c:pt>
                <c:pt idx="2">
                  <c:v>5.74</c:v>
                </c:pt>
                <c:pt idx="3">
                  <c:v>6.4849999999999994</c:v>
                </c:pt>
                <c:pt idx="4">
                  <c:v>7.2299999999999995</c:v>
                </c:pt>
                <c:pt idx="5">
                  <c:v>7.9749999999999996</c:v>
                </c:pt>
                <c:pt idx="6">
                  <c:v>8.7199999999999989</c:v>
                </c:pt>
                <c:pt idx="7">
                  <c:v>9.4649999999999999</c:v>
                </c:pt>
                <c:pt idx="8">
                  <c:v>10.209999999999999</c:v>
                </c:pt>
                <c:pt idx="9">
                  <c:v>10.954999999999998</c:v>
                </c:pt>
                <c:pt idx="10">
                  <c:v>11.699999999999998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897-4188-ADF1-EC48C241BE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8996432"/>
        <c:axId val="1478996760"/>
      </c:scatterChart>
      <c:valAx>
        <c:axId val="14789964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8996760"/>
        <c:crosses val="autoZero"/>
        <c:crossBetween val="midCat"/>
      </c:valAx>
      <c:valAx>
        <c:axId val="1478996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89964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Risk vs Return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Sheet14!$E$3</c:f>
              <c:strCache>
                <c:ptCount val="1"/>
                <c:pt idx="0">
                  <c:v>Return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Sheet14!$D$4:$D$14</c:f>
              <c:numCache>
                <c:formatCode>0.00</c:formatCode>
                <c:ptCount val="11"/>
                <c:pt idx="0">
                  <c:v>5.0968715895144943</c:v>
                </c:pt>
                <c:pt idx="1">
                  <c:v>3.4970082556720183</c:v>
                </c:pt>
                <c:pt idx="2">
                  <c:v>2.7292462908244652</c:v>
                </c:pt>
                <c:pt idx="3">
                  <c:v>3.4113422178407378</c:v>
                </c:pt>
                <c:pt idx="4">
                  <c:v>4.9794053835742931</c:v>
                </c:pt>
                <c:pt idx="5">
                  <c:v>6.8498505134212468</c:v>
                </c:pt>
                <c:pt idx="6">
                  <c:v>8.8326201080975189</c:v>
                </c:pt>
                <c:pt idx="7">
                  <c:v>10.866400311382908</c:v>
                </c:pt>
                <c:pt idx="8">
                  <c:v>12.927137553069475</c:v>
                </c:pt>
                <c:pt idx="9">
                  <c:v>15.00372842796877</c:v>
                </c:pt>
                <c:pt idx="10">
                  <c:v>17.09039496325348</c:v>
                </c:pt>
              </c:numCache>
            </c:numRef>
          </c:xVal>
          <c:yVal>
            <c:numRef>
              <c:f>Sheet14!$E$4:$E$14</c:f>
              <c:numCache>
                <c:formatCode>0.00</c:formatCode>
                <c:ptCount val="11"/>
                <c:pt idx="0">
                  <c:v>2.0833333333333335</c:v>
                </c:pt>
                <c:pt idx="1">
                  <c:v>3.0425000000000004</c:v>
                </c:pt>
                <c:pt idx="2">
                  <c:v>4.0016666666666669</c:v>
                </c:pt>
                <c:pt idx="3">
                  <c:v>4.9608333333333343</c:v>
                </c:pt>
                <c:pt idx="4">
                  <c:v>5.9200000000000008</c:v>
                </c:pt>
                <c:pt idx="5">
                  <c:v>6.8791666666666682</c:v>
                </c:pt>
                <c:pt idx="6">
                  <c:v>7.8383333333333347</c:v>
                </c:pt>
                <c:pt idx="7">
                  <c:v>8.7975000000000012</c:v>
                </c:pt>
                <c:pt idx="8">
                  <c:v>9.7566666666666677</c:v>
                </c:pt>
                <c:pt idx="9">
                  <c:v>10.715833333333336</c:v>
                </c:pt>
                <c:pt idx="10">
                  <c:v>11.675000000000002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C06-4C97-991E-8609B8A9C0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7434904"/>
        <c:axId val="927435560"/>
      </c:scatterChart>
      <c:valAx>
        <c:axId val="927434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7435560"/>
        <c:crosses val="autoZero"/>
        <c:crossBetween val="midCat"/>
      </c:valAx>
      <c:valAx>
        <c:axId val="927435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74349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Risk vs Return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Sheet14!$E$3</c:f>
              <c:strCache>
                <c:ptCount val="1"/>
                <c:pt idx="0">
                  <c:v>Return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Sheet14!$D$4:$D$14</c:f>
              <c:numCache>
                <c:formatCode>0.00</c:formatCode>
                <c:ptCount val="11"/>
                <c:pt idx="0">
                  <c:v>5.0968715895144943</c:v>
                </c:pt>
                <c:pt idx="1">
                  <c:v>3.4970082556720183</c:v>
                </c:pt>
                <c:pt idx="2">
                  <c:v>2.7292462908244652</c:v>
                </c:pt>
                <c:pt idx="3">
                  <c:v>3.4113422178407378</c:v>
                </c:pt>
                <c:pt idx="4">
                  <c:v>4.9794053835742931</c:v>
                </c:pt>
                <c:pt idx="5">
                  <c:v>6.8498505134212468</c:v>
                </c:pt>
                <c:pt idx="6">
                  <c:v>8.8326201080975189</c:v>
                </c:pt>
                <c:pt idx="7">
                  <c:v>10.866400311382908</c:v>
                </c:pt>
                <c:pt idx="8">
                  <c:v>12.927137553069475</c:v>
                </c:pt>
                <c:pt idx="9">
                  <c:v>15.00372842796877</c:v>
                </c:pt>
                <c:pt idx="10">
                  <c:v>17.09039496325348</c:v>
                </c:pt>
              </c:numCache>
            </c:numRef>
          </c:xVal>
          <c:yVal>
            <c:numRef>
              <c:f>Sheet14!$E$4:$E$14</c:f>
              <c:numCache>
                <c:formatCode>0.00</c:formatCode>
                <c:ptCount val="11"/>
                <c:pt idx="0">
                  <c:v>2.0833333333333335</c:v>
                </c:pt>
                <c:pt idx="1">
                  <c:v>3.0425000000000004</c:v>
                </c:pt>
                <c:pt idx="2">
                  <c:v>4.0016666666666669</c:v>
                </c:pt>
                <c:pt idx="3">
                  <c:v>4.9608333333333343</c:v>
                </c:pt>
                <c:pt idx="4">
                  <c:v>5.9200000000000008</c:v>
                </c:pt>
                <c:pt idx="5">
                  <c:v>6.8791666666666682</c:v>
                </c:pt>
                <c:pt idx="6">
                  <c:v>7.8383333333333347</c:v>
                </c:pt>
                <c:pt idx="7">
                  <c:v>8.7975000000000012</c:v>
                </c:pt>
                <c:pt idx="8">
                  <c:v>9.7566666666666677</c:v>
                </c:pt>
                <c:pt idx="9">
                  <c:v>10.715833333333336</c:v>
                </c:pt>
                <c:pt idx="10">
                  <c:v>11.675000000000002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0F1-4404-9EC7-EDCA5B1D2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7434904"/>
        <c:axId val="927435560"/>
      </c:scatterChart>
      <c:valAx>
        <c:axId val="927434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7435560"/>
        <c:crosses val="autoZero"/>
        <c:crossBetween val="midCat"/>
      </c:valAx>
      <c:valAx>
        <c:axId val="927435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74349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575733</xdr:colOff>
      <xdr:row>18</xdr:row>
      <xdr:rowOff>143933</xdr:rowOff>
    </xdr:from>
    <xdr:to>
      <xdr:col>5</xdr:col>
      <xdr:colOff>0</xdr:colOff>
      <xdr:row>19</xdr:row>
      <xdr:rowOff>118533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97F1A6F3-709E-47D0-8BE3-F972E7A2E2F8}"/>
            </a:ext>
          </a:extLst>
        </xdr:cNvPr>
        <xdr:cNvSpPr>
          <a:spLocks noChangeShapeType="1"/>
        </xdr:cNvSpPr>
      </xdr:nvSpPr>
      <xdr:spPr bwMode="auto">
        <a:xfrm flipH="1">
          <a:off x="3725333" y="1257300"/>
          <a:ext cx="160867" cy="203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110915</xdr:colOff>
      <xdr:row>16</xdr:row>
      <xdr:rowOff>33868</xdr:rowOff>
    </xdr:from>
    <xdr:to>
      <xdr:col>3</xdr:col>
      <xdr:colOff>156634</xdr:colOff>
      <xdr:row>18</xdr:row>
      <xdr:rowOff>169334</xdr:rowOff>
    </xdr:to>
    <xdr:sp macro="" textlink="">
      <xdr:nvSpPr>
        <xdr:cNvPr id="4" name="Left Brace 3">
          <a:extLst>
            <a:ext uri="{FF2B5EF4-FFF2-40B4-BE49-F238E27FC236}">
              <a16:creationId xmlns:a16="http://schemas.microsoft.com/office/drawing/2014/main" id="{2B80C259-D9FC-4D84-976C-58A57EA31D68}"/>
            </a:ext>
          </a:extLst>
        </xdr:cNvPr>
        <xdr:cNvSpPr/>
      </xdr:nvSpPr>
      <xdr:spPr>
        <a:xfrm>
          <a:off x="6998548" y="3056468"/>
          <a:ext cx="45719" cy="499533"/>
        </a:xfrm>
        <a:prstGeom prst="leftBrace">
          <a:avLst/>
        </a:prstGeom>
        <a:ln w="2222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59266</xdr:colOff>
      <xdr:row>10</xdr:row>
      <xdr:rowOff>207432</xdr:rowOff>
    </xdr:from>
    <xdr:to>
      <xdr:col>13</xdr:col>
      <xdr:colOff>127000</xdr:colOff>
      <xdr:row>25</xdr:row>
      <xdr:rowOff>16933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E3CDE851-8442-4F38-9CB8-F7B0B88637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190500</xdr:colOff>
      <xdr:row>15</xdr:row>
      <xdr:rowOff>29634</xdr:rowOff>
    </xdr:from>
    <xdr:to>
      <xdr:col>7</xdr:col>
      <xdr:colOff>414868</xdr:colOff>
      <xdr:row>17</xdr:row>
      <xdr:rowOff>135467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06D4C16E-CCE9-4A23-B469-9EBD6D5CFED8}"/>
            </a:ext>
          </a:extLst>
        </xdr:cNvPr>
        <xdr:cNvCxnSpPr/>
      </xdr:nvCxnSpPr>
      <xdr:spPr>
        <a:xfrm flipH="1">
          <a:off x="4652433" y="2870201"/>
          <a:ext cx="224368" cy="46989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126999</xdr:colOff>
      <xdr:row>13</xdr:row>
      <xdr:rowOff>165101</xdr:rowOff>
    </xdr:from>
    <xdr:to>
      <xdr:col>8</xdr:col>
      <xdr:colOff>635000</xdr:colOff>
      <xdr:row>14</xdr:row>
      <xdr:rowOff>177802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8F4C7593-97B4-414D-91CD-EDCD35740E17}"/>
            </a:ext>
          </a:extLst>
        </xdr:cNvPr>
        <xdr:cNvSpPr txBox="1"/>
      </xdr:nvSpPr>
      <xdr:spPr>
        <a:xfrm>
          <a:off x="4588932" y="2628901"/>
          <a:ext cx="1151468" cy="20743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/>
            <a:t>Efficient Frontier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517315</xdr:colOff>
      <xdr:row>13</xdr:row>
      <xdr:rowOff>194733</xdr:rowOff>
    </xdr:from>
    <xdr:to>
      <xdr:col>2</xdr:col>
      <xdr:colOff>563034</xdr:colOff>
      <xdr:row>16</xdr:row>
      <xdr:rowOff>135466</xdr:rowOff>
    </xdr:to>
    <xdr:sp macro="" textlink="">
      <xdr:nvSpPr>
        <xdr:cNvPr id="40" name="Left Brace 39">
          <a:extLst>
            <a:ext uri="{FF2B5EF4-FFF2-40B4-BE49-F238E27FC236}">
              <a16:creationId xmlns:a16="http://schemas.microsoft.com/office/drawing/2014/main" id="{E7F9D71D-CC75-43FD-B278-D295D720CBD2}"/>
            </a:ext>
          </a:extLst>
        </xdr:cNvPr>
        <xdr:cNvSpPr/>
      </xdr:nvSpPr>
      <xdr:spPr>
        <a:xfrm>
          <a:off x="2172548" y="2624666"/>
          <a:ext cx="45719" cy="499533"/>
        </a:xfrm>
        <a:prstGeom prst="leftBrace">
          <a:avLst/>
        </a:prstGeom>
        <a:ln w="2222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106681</xdr:colOff>
      <xdr:row>16</xdr:row>
      <xdr:rowOff>42335</xdr:rowOff>
    </xdr:from>
    <xdr:to>
      <xdr:col>8</xdr:col>
      <xdr:colOff>152400</xdr:colOff>
      <xdr:row>18</xdr:row>
      <xdr:rowOff>177801</xdr:rowOff>
    </xdr:to>
    <xdr:sp macro="" textlink="">
      <xdr:nvSpPr>
        <xdr:cNvPr id="41" name="Left Brace 40">
          <a:extLst>
            <a:ext uri="{FF2B5EF4-FFF2-40B4-BE49-F238E27FC236}">
              <a16:creationId xmlns:a16="http://schemas.microsoft.com/office/drawing/2014/main" id="{16350EB7-99F7-453D-9B7C-C3C64656A7B8}"/>
            </a:ext>
          </a:extLst>
        </xdr:cNvPr>
        <xdr:cNvSpPr/>
      </xdr:nvSpPr>
      <xdr:spPr>
        <a:xfrm>
          <a:off x="5106248" y="3031068"/>
          <a:ext cx="45719" cy="499533"/>
        </a:xfrm>
        <a:prstGeom prst="leftBrace">
          <a:avLst/>
        </a:prstGeom>
        <a:ln w="2222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110915</xdr:colOff>
      <xdr:row>16</xdr:row>
      <xdr:rowOff>33868</xdr:rowOff>
    </xdr:from>
    <xdr:to>
      <xdr:col>11</xdr:col>
      <xdr:colOff>156634</xdr:colOff>
      <xdr:row>18</xdr:row>
      <xdr:rowOff>169334</xdr:rowOff>
    </xdr:to>
    <xdr:sp macro="" textlink="">
      <xdr:nvSpPr>
        <xdr:cNvPr id="42" name="Left Brace 41">
          <a:extLst>
            <a:ext uri="{FF2B5EF4-FFF2-40B4-BE49-F238E27FC236}">
              <a16:creationId xmlns:a16="http://schemas.microsoft.com/office/drawing/2014/main" id="{8541444A-63AE-4F62-8821-BEA83608DA92}"/>
            </a:ext>
          </a:extLst>
        </xdr:cNvPr>
        <xdr:cNvSpPr/>
      </xdr:nvSpPr>
      <xdr:spPr>
        <a:xfrm>
          <a:off x="6668348" y="3022601"/>
          <a:ext cx="45719" cy="499533"/>
        </a:xfrm>
        <a:prstGeom prst="leftBrace">
          <a:avLst/>
        </a:prstGeom>
        <a:ln w="2222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521548</xdr:colOff>
      <xdr:row>15</xdr:row>
      <xdr:rowOff>50801</xdr:rowOff>
    </xdr:from>
    <xdr:to>
      <xdr:col>2</xdr:col>
      <xdr:colOff>567267</xdr:colOff>
      <xdr:row>18</xdr:row>
      <xdr:rowOff>4234</xdr:rowOff>
    </xdr:to>
    <xdr:sp macro="" textlink="">
      <xdr:nvSpPr>
        <xdr:cNvPr id="2" name="Left Brace 1">
          <a:extLst>
            <a:ext uri="{FF2B5EF4-FFF2-40B4-BE49-F238E27FC236}">
              <a16:creationId xmlns:a16="http://schemas.microsoft.com/office/drawing/2014/main" id="{669E638D-C83E-403E-9479-748006D86994}"/>
            </a:ext>
          </a:extLst>
        </xdr:cNvPr>
        <xdr:cNvSpPr/>
      </xdr:nvSpPr>
      <xdr:spPr>
        <a:xfrm>
          <a:off x="2176781" y="2544234"/>
          <a:ext cx="45719" cy="499533"/>
        </a:xfrm>
        <a:prstGeom prst="leftBrace">
          <a:avLst/>
        </a:prstGeom>
        <a:ln w="2222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323850</xdr:colOff>
      <xdr:row>10</xdr:row>
      <xdr:rowOff>25400</xdr:rowOff>
    </xdr:from>
    <xdr:to>
      <xdr:col>13</xdr:col>
      <xdr:colOff>391583</xdr:colOff>
      <xdr:row>25</xdr:row>
      <xdr:rowOff>8466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1C14A61C-5AAD-4182-81E3-CC44224B35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50800</xdr:colOff>
      <xdr:row>9</xdr:row>
      <xdr:rowOff>114300</xdr:rowOff>
    </xdr:from>
    <xdr:to>
      <xdr:col>13</xdr:col>
      <xdr:colOff>88900</xdr:colOff>
      <xdr:row>24</xdr:row>
      <xdr:rowOff>118533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680A900-B217-45D8-A064-73CF39A56F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513081</xdr:colOff>
      <xdr:row>15</xdr:row>
      <xdr:rowOff>177800</xdr:rowOff>
    </xdr:from>
    <xdr:to>
      <xdr:col>2</xdr:col>
      <xdr:colOff>558800</xdr:colOff>
      <xdr:row>18</xdr:row>
      <xdr:rowOff>131233</xdr:rowOff>
    </xdr:to>
    <xdr:sp macro="" textlink="">
      <xdr:nvSpPr>
        <xdr:cNvPr id="2" name="Left Brace 1">
          <a:extLst>
            <a:ext uri="{FF2B5EF4-FFF2-40B4-BE49-F238E27FC236}">
              <a16:creationId xmlns:a16="http://schemas.microsoft.com/office/drawing/2014/main" id="{38CF8CF5-3EA9-4B6F-A4C2-42946F900924}"/>
            </a:ext>
          </a:extLst>
        </xdr:cNvPr>
        <xdr:cNvSpPr/>
      </xdr:nvSpPr>
      <xdr:spPr>
        <a:xfrm>
          <a:off x="2168314" y="2489200"/>
          <a:ext cx="45719" cy="499533"/>
        </a:xfrm>
        <a:prstGeom prst="leftBrace">
          <a:avLst/>
        </a:prstGeom>
        <a:ln w="2222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321732</xdr:colOff>
      <xdr:row>10</xdr:row>
      <xdr:rowOff>88899</xdr:rowOff>
    </xdr:from>
    <xdr:to>
      <xdr:col>12</xdr:col>
      <xdr:colOff>215899</xdr:colOff>
      <xdr:row>25</xdr:row>
      <xdr:rowOff>71966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FAA9733-AC35-454D-A9F1-428B3337FD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517314</xdr:colOff>
      <xdr:row>5</xdr:row>
      <xdr:rowOff>8469</xdr:rowOff>
    </xdr:from>
    <xdr:to>
      <xdr:col>1</xdr:col>
      <xdr:colOff>55033</xdr:colOff>
      <xdr:row>8</xdr:row>
      <xdr:rowOff>8469</xdr:rowOff>
    </xdr:to>
    <xdr:sp macro="" textlink="">
      <xdr:nvSpPr>
        <xdr:cNvPr id="2" name="Left Brace 1">
          <a:extLst>
            <a:ext uri="{FF2B5EF4-FFF2-40B4-BE49-F238E27FC236}">
              <a16:creationId xmlns:a16="http://schemas.microsoft.com/office/drawing/2014/main" id="{F5969617-9959-4175-AECE-A80B6AAC03E4}"/>
            </a:ext>
          </a:extLst>
        </xdr:cNvPr>
        <xdr:cNvSpPr/>
      </xdr:nvSpPr>
      <xdr:spPr>
        <a:xfrm>
          <a:off x="517314" y="1282702"/>
          <a:ext cx="160019" cy="546100"/>
        </a:xfrm>
        <a:prstGeom prst="leftBrace">
          <a:avLst>
            <a:gd name="adj1" fmla="val 8333"/>
            <a:gd name="adj2" fmla="val 51550"/>
          </a:avLst>
        </a:prstGeom>
        <a:ln w="2222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8466</xdr:colOff>
      <xdr:row>3</xdr:row>
      <xdr:rowOff>8466</xdr:rowOff>
    </xdr:from>
    <xdr:to>
      <xdr:col>13</xdr:col>
      <xdr:colOff>579966</xdr:colOff>
      <xdr:row>15</xdr:row>
      <xdr:rowOff>21166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A053D70-5CB9-4B22-B24B-FC106D11A9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27514</xdr:colOff>
      <xdr:row>33</xdr:row>
      <xdr:rowOff>64560</xdr:rowOff>
    </xdr:from>
    <xdr:to>
      <xdr:col>5</xdr:col>
      <xdr:colOff>7409</xdr:colOff>
      <xdr:row>36</xdr:row>
      <xdr:rowOff>77261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D5393105-4097-4587-8CAD-84DB87A44D58}"/>
            </a:ext>
          </a:extLst>
        </xdr:cNvPr>
        <xdr:cNvSpPr/>
      </xdr:nvSpPr>
      <xdr:spPr>
        <a:xfrm rot="5400000">
          <a:off x="2411411" y="5243513"/>
          <a:ext cx="565151" cy="2875495"/>
        </a:xfrm>
        <a:prstGeom prst="rightBrace">
          <a:avLst/>
        </a:prstGeom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404283</xdr:colOff>
      <xdr:row>2</xdr:row>
      <xdr:rowOff>160866</xdr:rowOff>
    </xdr:from>
    <xdr:to>
      <xdr:col>13</xdr:col>
      <xdr:colOff>472016</xdr:colOff>
      <xdr:row>17</xdr:row>
      <xdr:rowOff>173566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9C71FCB-E456-4E43-AE6C-C57E5089EF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C89E38CA-6AAE-48F1-B132-1E85714BB1DD}" autoFormatId="16" applyNumberFormats="0" applyBorderFormats="0" applyFontFormats="0" applyPatternFormats="0" applyAlignmentFormats="0" applyWidthHeightFormats="0">
  <queryTableRefresh nextId="3">
    <queryTableFields count="2">
      <queryTableField id="1" name="Risk" tableColumnId="1"/>
      <queryTableField id="2" name="Return" tableColumnId="2"/>
    </queryTable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71E0F5E-8BFA-4A2C-B516-8911D983038E}" name="Table1" displayName="Table1" ref="P12:Q23" totalsRowShown="0" dataDxfId="2" dataCellStyle="Comma">
  <autoFilter ref="P12:Q23" xr:uid="{FC2607C1-3F03-4E34-98EF-C2433AC21C92}"/>
  <tableColumns count="2">
    <tableColumn id="1" xr3:uid="{ACA18548-D841-46B0-8662-B562252B37DD}" name="Risk" dataDxfId="1" dataCellStyle="Comma"/>
    <tableColumn id="2" xr3:uid="{CD490231-5CFF-4339-B66C-5CB7D3DEA406}" name="Return" dataDxfId="0" dataCellStyle="Comma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AA289E6-045B-4546-A8D1-D863BAE495A4}" name="Table1_2" displayName="Table1_2" ref="A1:B12" tableType="queryTable" totalsRowShown="0">
  <autoFilter ref="A1:B12" xr:uid="{E586248C-7A6E-4C05-810F-DA23F69CDD00}"/>
  <tableColumns count="2">
    <tableColumn id="1" xr3:uid="{874F1B80-69A5-4EA1-B9DF-ABFC2710DC75}" uniqueName="1" name="Risk" queryTableFieldId="1"/>
    <tableColumn id="2" xr3:uid="{7474E23D-D0EE-463A-BFDF-680BF37BA3C0}" uniqueName="2" name="Return" queryTableFieldId="2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8D8B0-7639-49BF-B890-FB44B5BCC771}">
  <dimension ref="B1:P31"/>
  <sheetViews>
    <sheetView showGridLines="0" workbookViewId="0">
      <selection activeCell="B1" sqref="B1"/>
    </sheetView>
  </sheetViews>
  <sheetFormatPr defaultRowHeight="14.35" x14ac:dyDescent="0.5"/>
  <cols>
    <col min="1" max="1" width="5.76171875" customWidth="1"/>
    <col min="2" max="2" width="14.87890625" customWidth="1"/>
    <col min="3" max="3" width="10.87890625" customWidth="1"/>
    <col min="4" max="4" width="6.1171875" customWidth="1"/>
    <col min="6" max="6" width="9.9375" customWidth="1"/>
    <col min="7" max="7" width="9.703125" customWidth="1"/>
    <col min="8" max="8" width="9.3515625" customWidth="1"/>
    <col min="9" max="9" width="10.8203125" customWidth="1"/>
    <col min="10" max="10" width="5.29296875" customWidth="1"/>
    <col min="15" max="15" width="11.87890625" customWidth="1"/>
    <col min="16" max="16" width="3.05859375" customWidth="1"/>
  </cols>
  <sheetData>
    <row r="1" spans="2:16" ht="20.7" x14ac:dyDescent="0.7">
      <c r="B1" s="20" t="s">
        <v>25</v>
      </c>
    </row>
    <row r="3" spans="2:16" ht="15.35" x14ac:dyDescent="0.5">
      <c r="B3" s="1" t="s">
        <v>0</v>
      </c>
      <c r="C3" s="2"/>
      <c r="D3" s="2"/>
      <c r="E3" s="2"/>
      <c r="F3" s="2"/>
      <c r="G3" s="2"/>
      <c r="H3" s="2"/>
      <c r="I3" s="2"/>
      <c r="J3" s="2"/>
    </row>
    <row r="4" spans="2:16" ht="15.35" x14ac:dyDescent="0.5">
      <c r="B4" s="2"/>
      <c r="C4" s="2"/>
      <c r="D4" s="2"/>
      <c r="E4" s="287" t="s">
        <v>1</v>
      </c>
      <c r="F4" s="287"/>
      <c r="G4" s="287"/>
      <c r="H4" s="287"/>
      <c r="I4" s="287"/>
      <c r="J4" s="2"/>
      <c r="K4" s="287" t="s">
        <v>15</v>
      </c>
      <c r="L4" s="287"/>
      <c r="M4" s="287"/>
      <c r="N4" s="287"/>
      <c r="O4" s="287"/>
    </row>
    <row r="5" spans="2:16" ht="51" thickBot="1" x14ac:dyDescent="0.55000000000000004">
      <c r="B5" s="3" t="s">
        <v>2</v>
      </c>
      <c r="C5" s="4" t="s">
        <v>3</v>
      </c>
      <c r="D5" s="5"/>
      <c r="E5" s="4" t="s">
        <v>4</v>
      </c>
      <c r="F5" s="6" t="s">
        <v>5</v>
      </c>
      <c r="G5" s="4" t="s">
        <v>6</v>
      </c>
      <c r="H5" s="4" t="s">
        <v>7</v>
      </c>
      <c r="I5" s="7" t="s">
        <v>8</v>
      </c>
      <c r="J5" s="8"/>
      <c r="K5" s="4" t="s">
        <v>16</v>
      </c>
      <c r="L5" s="6" t="s">
        <v>17</v>
      </c>
      <c r="M5" s="4" t="s">
        <v>6</v>
      </c>
      <c r="N5" s="4" t="s">
        <v>7</v>
      </c>
      <c r="O5" s="7" t="s">
        <v>8</v>
      </c>
      <c r="P5" s="21"/>
    </row>
    <row r="7" spans="2:16" x14ac:dyDescent="0.5">
      <c r="B7" t="s">
        <v>9</v>
      </c>
      <c r="C7" s="9">
        <v>0.25</v>
      </c>
      <c r="D7" s="10"/>
      <c r="E7" s="11">
        <v>-12</v>
      </c>
      <c r="F7" s="12">
        <f>+E7*C7</f>
        <v>-3</v>
      </c>
      <c r="G7" s="12">
        <f>+E7-$F$11</f>
        <v>-23.7</v>
      </c>
      <c r="H7" s="12">
        <f>+G7^2</f>
        <v>561.68999999999994</v>
      </c>
      <c r="I7" s="12">
        <f>+H7*C7</f>
        <v>140.42249999999999</v>
      </c>
      <c r="K7" s="11">
        <v>14</v>
      </c>
      <c r="L7" s="12">
        <f>+K7*C7</f>
        <v>3.5</v>
      </c>
      <c r="M7" s="12">
        <f>+K7-$L$11</f>
        <v>9.75</v>
      </c>
      <c r="N7" s="12">
        <f>+M7^2</f>
        <v>95.0625</v>
      </c>
      <c r="O7" s="12">
        <f>+N7*C7</f>
        <v>23.765625</v>
      </c>
    </row>
    <row r="8" spans="2:16" x14ac:dyDescent="0.5">
      <c r="B8" t="s">
        <v>10</v>
      </c>
      <c r="C8" s="9">
        <v>0.45</v>
      </c>
      <c r="D8" s="10"/>
      <c r="E8" s="11">
        <v>14</v>
      </c>
      <c r="F8" s="12">
        <f>+E8*C8</f>
        <v>6.3</v>
      </c>
      <c r="G8" s="12">
        <f>+E8-$F$11</f>
        <v>2.3000000000000007</v>
      </c>
      <c r="H8" s="12">
        <f>+G8^2</f>
        <v>5.2900000000000036</v>
      </c>
      <c r="I8" s="12">
        <f>+H8*C8</f>
        <v>2.3805000000000018</v>
      </c>
      <c r="K8" s="11">
        <v>5</v>
      </c>
      <c r="L8" s="12">
        <f t="shared" ref="L8:L9" si="0">+K8*C8</f>
        <v>2.25</v>
      </c>
      <c r="M8" s="12">
        <f>+K8-$L$11</f>
        <v>0.75</v>
      </c>
      <c r="N8" s="12">
        <f>+M8^2</f>
        <v>0.5625</v>
      </c>
      <c r="O8" s="12">
        <f t="shared" ref="O8:O9" si="1">+N8*C8</f>
        <v>0.25312499999999999</v>
      </c>
    </row>
    <row r="9" spans="2:16" x14ac:dyDescent="0.5">
      <c r="B9" t="s">
        <v>11</v>
      </c>
      <c r="C9" s="9">
        <v>0.3</v>
      </c>
      <c r="D9" s="10"/>
      <c r="E9" s="11">
        <v>28</v>
      </c>
      <c r="F9" s="12">
        <f>+E9*C9</f>
        <v>8.4</v>
      </c>
      <c r="G9" s="12">
        <f>+E9-$F$11</f>
        <v>16.3</v>
      </c>
      <c r="H9" s="12">
        <f>+G9^2</f>
        <v>265.69</v>
      </c>
      <c r="I9" s="12">
        <f>+H9*C9</f>
        <v>79.706999999999994</v>
      </c>
      <c r="K9" s="11">
        <v>-5</v>
      </c>
      <c r="L9" s="12">
        <f t="shared" si="0"/>
        <v>-1.5</v>
      </c>
      <c r="M9" s="12">
        <f>+K9-$L$11</f>
        <v>-9.25</v>
      </c>
      <c r="N9" s="12">
        <f>+M9^2</f>
        <v>85.5625</v>
      </c>
      <c r="O9" s="12">
        <f t="shared" si="1"/>
        <v>25.668749999999999</v>
      </c>
    </row>
    <row r="10" spans="2:16" x14ac:dyDescent="0.5">
      <c r="C10" s="9"/>
      <c r="D10" s="10"/>
      <c r="E10" s="11"/>
      <c r="F10" s="12"/>
      <c r="G10" s="12"/>
      <c r="H10" s="12"/>
      <c r="K10" s="12"/>
      <c r="L10" s="12"/>
      <c r="M10" s="12"/>
      <c r="N10" s="12"/>
    </row>
    <row r="11" spans="2:16" ht="14.7" thickBot="1" x14ac:dyDescent="0.55000000000000004">
      <c r="C11" s="13">
        <f>SUM(C7:C9)</f>
        <v>1</v>
      </c>
      <c r="E11" s="12"/>
      <c r="F11" s="14">
        <f>SUM(F7:F9)</f>
        <v>11.7</v>
      </c>
      <c r="G11" s="15" t="s">
        <v>12</v>
      </c>
      <c r="H11" s="16" t="s">
        <v>13</v>
      </c>
      <c r="I11" s="17">
        <f>SUM(I7:I9)</f>
        <v>222.51</v>
      </c>
      <c r="K11" s="12"/>
      <c r="L11" s="14">
        <f>SUM(L7:L9)</f>
        <v>4.25</v>
      </c>
      <c r="M11" s="15" t="s">
        <v>12</v>
      </c>
      <c r="N11" s="16" t="s">
        <v>13</v>
      </c>
      <c r="O11" s="17">
        <f>SUM(O7:O9)</f>
        <v>49.6875</v>
      </c>
    </row>
    <row r="12" spans="2:16" ht="15" thickTop="1" thickBot="1" x14ac:dyDescent="0.55000000000000004">
      <c r="H12" s="16" t="s">
        <v>14</v>
      </c>
      <c r="I12" s="18">
        <f>SQRT(I11)</f>
        <v>14.916769087171659</v>
      </c>
      <c r="J12" s="19" t="s">
        <v>12</v>
      </c>
      <c r="N12" s="16" t="s">
        <v>14</v>
      </c>
      <c r="O12" s="18">
        <f>SQRT(O11)</f>
        <v>7.0489360899358422</v>
      </c>
      <c r="P12" s="15" t="s">
        <v>12</v>
      </c>
    </row>
    <row r="14" spans="2:16" ht="14.7" thickBot="1" x14ac:dyDescent="0.55000000000000004"/>
    <row r="15" spans="2:16" ht="15.35" x14ac:dyDescent="0.5">
      <c r="B15" s="1" t="s">
        <v>18</v>
      </c>
      <c r="K15" s="204" t="s">
        <v>26</v>
      </c>
      <c r="L15" s="194"/>
      <c r="M15" s="194"/>
      <c r="N15" s="194"/>
      <c r="O15" s="195"/>
    </row>
    <row r="16" spans="2:16" ht="8.4499999999999993" customHeight="1" x14ac:dyDescent="0.5">
      <c r="H16" s="16"/>
      <c r="I16" s="16"/>
      <c r="J16" s="16"/>
      <c r="K16" s="197"/>
      <c r="L16" s="170"/>
      <c r="M16" s="170"/>
      <c r="N16" s="170"/>
      <c r="O16" s="196"/>
    </row>
    <row r="17" spans="2:15" ht="14.7" thickBot="1" x14ac:dyDescent="0.55000000000000004">
      <c r="B17" s="15" t="s">
        <v>19</v>
      </c>
      <c r="C17" t="s">
        <v>20</v>
      </c>
      <c r="K17" s="197"/>
      <c r="L17" s="170"/>
      <c r="M17" s="170"/>
      <c r="N17" s="170"/>
      <c r="O17" s="196"/>
    </row>
    <row r="18" spans="2:15" ht="14.7" thickBot="1" x14ac:dyDescent="0.55000000000000004">
      <c r="B18" s="22" t="s">
        <v>21</v>
      </c>
      <c r="C18" s="23">
        <v>0.6</v>
      </c>
      <c r="D18" s="24"/>
      <c r="K18" s="197"/>
      <c r="L18" s="170"/>
      <c r="M18" s="170"/>
      <c r="N18" s="170"/>
      <c r="O18" s="196"/>
    </row>
    <row r="19" spans="2:15" ht="18" thickBot="1" x14ac:dyDescent="0.6">
      <c r="B19" s="25" t="s">
        <v>22</v>
      </c>
      <c r="C19" s="26">
        <f>1-C18</f>
        <v>0.4</v>
      </c>
      <c r="F19" s="27" t="s">
        <v>23</v>
      </c>
      <c r="G19" s="28"/>
      <c r="H19" s="29"/>
      <c r="I19" s="30"/>
      <c r="K19" s="197"/>
      <c r="L19" s="170"/>
      <c r="M19" s="170"/>
      <c r="N19" s="170"/>
      <c r="O19" s="196"/>
    </row>
    <row r="20" spans="2:15" ht="8.6999999999999993" customHeight="1" thickBot="1" x14ac:dyDescent="0.55000000000000004">
      <c r="B20" s="31"/>
      <c r="C20" s="31"/>
      <c r="E20" s="32"/>
      <c r="F20" s="32"/>
      <c r="G20" s="32"/>
      <c r="H20" s="32"/>
      <c r="I20" s="32"/>
      <c r="K20" s="197"/>
      <c r="L20" s="170"/>
      <c r="M20" s="170"/>
      <c r="N20" s="170"/>
      <c r="O20" s="196"/>
    </row>
    <row r="21" spans="2:15" ht="63.7" thickBot="1" x14ac:dyDescent="0.55000000000000004">
      <c r="B21" s="3" t="s">
        <v>2</v>
      </c>
      <c r="C21" s="4" t="s">
        <v>3</v>
      </c>
      <c r="E21" s="4" t="s">
        <v>4</v>
      </c>
      <c r="F21" s="6" t="s">
        <v>5</v>
      </c>
      <c r="G21" s="4" t="s">
        <v>6</v>
      </c>
      <c r="H21" s="4" t="s">
        <v>7</v>
      </c>
      <c r="I21" s="7" t="s">
        <v>8</v>
      </c>
      <c r="J21" s="8"/>
      <c r="K21" s="198" t="s">
        <v>27</v>
      </c>
      <c r="L21" s="4" t="s">
        <v>28</v>
      </c>
      <c r="M21" s="34"/>
      <c r="N21" s="4" t="s">
        <v>29</v>
      </c>
      <c r="O21" s="205" t="s">
        <v>30</v>
      </c>
    </row>
    <row r="22" spans="2:15" x14ac:dyDescent="0.5">
      <c r="K22" s="197"/>
      <c r="L22" s="170"/>
      <c r="M22" s="170"/>
      <c r="N22" s="170"/>
      <c r="O22" s="196"/>
    </row>
    <row r="23" spans="2:15" x14ac:dyDescent="0.5">
      <c r="B23" t="s">
        <v>9</v>
      </c>
      <c r="C23" s="33">
        <f>+C7</f>
        <v>0.25</v>
      </c>
      <c r="E23">
        <f>+(E7*$C$18)+(K7*$C$19)</f>
        <v>-1.5999999999999988</v>
      </c>
      <c r="F23" s="12">
        <f>+E23*C23</f>
        <v>-0.39999999999999969</v>
      </c>
      <c r="G23" s="12">
        <f>+E23-$F$27</f>
        <v>-10.32</v>
      </c>
      <c r="H23" s="12">
        <f>+G23^2</f>
        <v>106.50240000000001</v>
      </c>
      <c r="I23" s="12">
        <f>+H23*C23</f>
        <v>26.625600000000002</v>
      </c>
      <c r="K23" s="199">
        <f>+G7</f>
        <v>-23.7</v>
      </c>
      <c r="L23" s="200">
        <f>+M7</f>
        <v>9.75</v>
      </c>
      <c r="M23" s="170"/>
      <c r="N23" s="200">
        <f>+L23*K23</f>
        <v>-231.07499999999999</v>
      </c>
      <c r="O23" s="206">
        <f>+N23*C23</f>
        <v>-57.768749999999997</v>
      </c>
    </row>
    <row r="24" spans="2:15" x14ac:dyDescent="0.5">
      <c r="B24" t="s">
        <v>10</v>
      </c>
      <c r="C24" s="33">
        <f t="shared" ref="C24:C25" si="2">+C8</f>
        <v>0.45</v>
      </c>
      <c r="E24">
        <f>+(E8*$C$18)+(K8*$C$19)</f>
        <v>10.4</v>
      </c>
      <c r="F24" s="12">
        <f>+E24*C24</f>
        <v>4.6800000000000006</v>
      </c>
      <c r="G24" s="12">
        <f t="shared" ref="G24:G25" si="3">+E24-$F$27</f>
        <v>1.6799999999999979</v>
      </c>
      <c r="H24" s="12">
        <f>+G24^2</f>
        <v>2.8223999999999929</v>
      </c>
      <c r="I24" s="12">
        <f>+H24*C24</f>
        <v>1.2700799999999968</v>
      </c>
      <c r="K24" s="199">
        <f>+G8</f>
        <v>2.3000000000000007</v>
      </c>
      <c r="L24" s="200">
        <f>+M8</f>
        <v>0.75</v>
      </c>
      <c r="M24" s="170"/>
      <c r="N24" s="200">
        <f>+L24*K24</f>
        <v>1.7250000000000005</v>
      </c>
      <c r="O24" s="206">
        <f t="shared" ref="O24:O25" si="4">+N24*C24</f>
        <v>0.77625000000000022</v>
      </c>
    </row>
    <row r="25" spans="2:15" x14ac:dyDescent="0.5">
      <c r="B25" t="s">
        <v>11</v>
      </c>
      <c r="C25" s="33">
        <f t="shared" si="2"/>
        <v>0.3</v>
      </c>
      <c r="E25">
        <f>+(E9*$C$18)+(K9*$C$19)</f>
        <v>14.8</v>
      </c>
      <c r="F25" s="12">
        <f>+E25*C25</f>
        <v>4.4400000000000004</v>
      </c>
      <c r="G25" s="12">
        <f t="shared" si="3"/>
        <v>6.0799999999999983</v>
      </c>
      <c r="H25" s="12">
        <f>+G25^2</f>
        <v>36.966399999999979</v>
      </c>
      <c r="I25" s="12">
        <f>+H25*C25</f>
        <v>11.089919999999994</v>
      </c>
      <c r="K25" s="199">
        <f>+G9</f>
        <v>16.3</v>
      </c>
      <c r="L25" s="200">
        <f>+M9</f>
        <v>-9.25</v>
      </c>
      <c r="M25" s="170"/>
      <c r="N25" s="200">
        <f>+L25*K25</f>
        <v>-150.77500000000001</v>
      </c>
      <c r="O25" s="206">
        <f t="shared" si="4"/>
        <v>-45.232500000000002</v>
      </c>
    </row>
    <row r="26" spans="2:15" ht="14.7" thickBot="1" x14ac:dyDescent="0.55000000000000004">
      <c r="C26" s="33"/>
      <c r="F26" s="12"/>
      <c r="G26" s="12"/>
      <c r="H26" s="12"/>
      <c r="K26" s="197"/>
      <c r="L26" s="170"/>
      <c r="M26" s="170"/>
      <c r="N26" s="170"/>
      <c r="O26" s="196"/>
    </row>
    <row r="27" spans="2:15" ht="14.7" thickBot="1" x14ac:dyDescent="0.55000000000000004">
      <c r="C27" s="13">
        <f>SUM(C23:C25)</f>
        <v>1</v>
      </c>
      <c r="F27" s="14">
        <f>SUM(F23:F25)</f>
        <v>8.7200000000000024</v>
      </c>
      <c r="G27" s="15" t="s">
        <v>12</v>
      </c>
      <c r="H27" s="16" t="s">
        <v>13</v>
      </c>
      <c r="I27" s="17">
        <f>SUM(I23:I25)</f>
        <v>38.985599999999991</v>
      </c>
      <c r="K27" s="197"/>
      <c r="L27" s="170"/>
      <c r="M27" s="170"/>
      <c r="N27" s="201" t="s">
        <v>226</v>
      </c>
      <c r="O27" s="18">
        <f>SUM(O23:O25)</f>
        <v>-102.22499999999999</v>
      </c>
    </row>
    <row r="28" spans="2:15" ht="15" thickTop="1" thickBot="1" x14ac:dyDescent="0.55000000000000004">
      <c r="H28" s="16" t="s">
        <v>14</v>
      </c>
      <c r="I28" s="18">
        <f>SQRT(I27)</f>
        <v>6.2438449692477143</v>
      </c>
      <c r="J28" s="19" t="s">
        <v>12</v>
      </c>
      <c r="K28" s="197"/>
      <c r="L28" s="170"/>
      <c r="M28" s="170"/>
      <c r="N28" s="201" t="s">
        <v>227</v>
      </c>
      <c r="O28" s="18">
        <f>+O27/(I12*O12)</f>
        <v>-0.97220707978637788</v>
      </c>
    </row>
    <row r="29" spans="2:15" ht="14.7" thickBot="1" x14ac:dyDescent="0.55000000000000004">
      <c r="K29" s="202"/>
      <c r="L29" s="32"/>
      <c r="M29" s="32"/>
      <c r="N29" s="32"/>
      <c r="O29" s="203"/>
    </row>
    <row r="31" spans="2:15" x14ac:dyDescent="0.5">
      <c r="O31" t="s">
        <v>24</v>
      </c>
    </row>
  </sheetData>
  <mergeCells count="2">
    <mergeCell ref="E4:I4"/>
    <mergeCell ref="K4:O4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CF4F2-EB28-447F-891D-A0D7AFE1DD93}">
  <dimension ref="A1:M76"/>
  <sheetViews>
    <sheetView showGridLines="0" workbookViewId="0">
      <selection activeCell="M28" sqref="M28"/>
    </sheetView>
  </sheetViews>
  <sheetFormatPr defaultRowHeight="14.35" x14ac:dyDescent="0.5"/>
  <cols>
    <col min="2" max="2" width="18.234375" customWidth="1"/>
  </cols>
  <sheetData>
    <row r="1" spans="1:11" ht="23.35" x14ac:dyDescent="0.8">
      <c r="A1" s="130" t="s">
        <v>108</v>
      </c>
    </row>
    <row r="3" spans="1:11" ht="17.7" x14ac:dyDescent="0.55000000000000004">
      <c r="A3" s="45" t="s">
        <v>109</v>
      </c>
      <c r="B3" s="131"/>
      <c r="C3" s="133"/>
      <c r="D3" s="133"/>
      <c r="E3" s="133"/>
      <c r="F3" s="133"/>
      <c r="G3" s="133"/>
      <c r="H3" s="133"/>
      <c r="I3" s="133"/>
      <c r="J3" s="133"/>
      <c r="K3" s="133"/>
    </row>
    <row r="4" spans="1:11" x14ac:dyDescent="0.5">
      <c r="B4" s="134"/>
    </row>
    <row r="5" spans="1:11" x14ac:dyDescent="0.5">
      <c r="A5" s="15" t="s">
        <v>110</v>
      </c>
      <c r="B5" s="134"/>
      <c r="C5" s="136">
        <v>0</v>
      </c>
      <c r="D5" s="136">
        <v>1</v>
      </c>
      <c r="E5" s="136">
        <v>2</v>
      </c>
      <c r="F5" s="136">
        <v>3</v>
      </c>
      <c r="G5" s="136">
        <v>4</v>
      </c>
      <c r="H5" s="136">
        <v>5</v>
      </c>
      <c r="I5" s="136">
        <v>6</v>
      </c>
      <c r="J5" s="136">
        <v>7</v>
      </c>
    </row>
    <row r="6" spans="1:11" ht="24.35" thickBot="1" x14ac:dyDescent="0.55000000000000004">
      <c r="A6" s="137" t="s">
        <v>111</v>
      </c>
      <c r="B6" s="138" t="s">
        <v>112</v>
      </c>
      <c r="C6" s="139" t="s">
        <v>114</v>
      </c>
      <c r="D6" s="139" t="s">
        <v>115</v>
      </c>
      <c r="E6" s="139" t="s">
        <v>116</v>
      </c>
      <c r="F6" s="139" t="s">
        <v>117</v>
      </c>
      <c r="G6" s="139" t="s">
        <v>118</v>
      </c>
      <c r="H6" s="139" t="s">
        <v>119</v>
      </c>
      <c r="I6" s="139" t="s">
        <v>120</v>
      </c>
      <c r="J6" s="139" t="s">
        <v>121</v>
      </c>
    </row>
    <row r="7" spans="1:11" ht="14.7" thickTop="1" x14ac:dyDescent="0.5">
      <c r="A7" s="140" t="s">
        <v>122</v>
      </c>
      <c r="B7" s="140" t="s">
        <v>123</v>
      </c>
      <c r="C7" s="140">
        <v>23</v>
      </c>
      <c r="D7" s="140">
        <v>24</v>
      </c>
      <c r="E7" s="140">
        <v>22.5</v>
      </c>
      <c r="F7" s="140">
        <v>25</v>
      </c>
      <c r="G7" s="140">
        <v>26</v>
      </c>
      <c r="H7" s="140">
        <v>27</v>
      </c>
      <c r="I7" s="140">
        <v>28</v>
      </c>
      <c r="J7" s="140">
        <v>31</v>
      </c>
    </row>
    <row r="8" spans="1:11" x14ac:dyDescent="0.5">
      <c r="A8" s="140" t="s">
        <v>125</v>
      </c>
      <c r="B8" s="140" t="s">
        <v>126</v>
      </c>
      <c r="C8" s="140">
        <v>12</v>
      </c>
      <c r="D8" s="140">
        <v>10</v>
      </c>
      <c r="E8" s="140">
        <v>12</v>
      </c>
      <c r="F8" s="140">
        <v>12</v>
      </c>
      <c r="G8" s="140">
        <v>15</v>
      </c>
      <c r="H8" s="140">
        <v>18</v>
      </c>
      <c r="I8" s="140">
        <v>19.5</v>
      </c>
      <c r="J8" s="140">
        <v>22</v>
      </c>
    </row>
    <row r="9" spans="1:11" x14ac:dyDescent="0.5">
      <c r="A9" s="140" t="s">
        <v>128</v>
      </c>
      <c r="B9" s="140" t="s">
        <v>129</v>
      </c>
      <c r="C9" s="140">
        <v>18</v>
      </c>
      <c r="D9" s="140">
        <v>19</v>
      </c>
      <c r="E9" s="140">
        <v>18</v>
      </c>
      <c r="F9" s="140">
        <v>19</v>
      </c>
      <c r="G9" s="140">
        <v>21</v>
      </c>
      <c r="H9" s="140">
        <v>20</v>
      </c>
      <c r="I9" s="140">
        <v>19</v>
      </c>
      <c r="J9" s="140">
        <v>21</v>
      </c>
    </row>
    <row r="10" spans="1:11" x14ac:dyDescent="0.5">
      <c r="A10" s="140" t="s">
        <v>131</v>
      </c>
      <c r="B10" s="140" t="s">
        <v>132</v>
      </c>
      <c r="C10" s="140">
        <v>40</v>
      </c>
      <c r="D10" s="140">
        <v>42</v>
      </c>
      <c r="E10" s="140">
        <v>43</v>
      </c>
      <c r="F10" s="140">
        <v>45</v>
      </c>
      <c r="G10" s="140">
        <v>45</v>
      </c>
      <c r="H10" s="140">
        <v>45</v>
      </c>
      <c r="I10" s="140">
        <v>46</v>
      </c>
      <c r="J10" s="140">
        <v>48</v>
      </c>
    </row>
    <row r="11" spans="1:11" x14ac:dyDescent="0.5">
      <c r="A11" s="140" t="s">
        <v>134</v>
      </c>
      <c r="B11" s="140" t="s">
        <v>135</v>
      </c>
      <c r="C11" s="140">
        <v>52</v>
      </c>
      <c r="D11" s="140">
        <v>60</v>
      </c>
      <c r="E11" s="140">
        <v>60</v>
      </c>
      <c r="F11" s="140">
        <v>60</v>
      </c>
      <c r="G11" s="140">
        <v>62</v>
      </c>
      <c r="H11" s="140">
        <v>62</v>
      </c>
      <c r="I11" s="140">
        <v>61</v>
      </c>
      <c r="J11" s="140">
        <v>63</v>
      </c>
    </row>
    <row r="12" spans="1:11" x14ac:dyDescent="0.5">
      <c r="A12" s="140" t="s">
        <v>137</v>
      </c>
      <c r="B12" s="140" t="s">
        <v>138</v>
      </c>
      <c r="C12" s="140">
        <v>31</v>
      </c>
      <c r="D12" s="140">
        <v>20</v>
      </c>
      <c r="E12" s="140">
        <v>25</v>
      </c>
      <c r="F12" s="140">
        <v>26</v>
      </c>
      <c r="G12" s="140">
        <v>20</v>
      </c>
      <c r="H12" s="140">
        <v>22</v>
      </c>
      <c r="I12" s="140">
        <v>24</v>
      </c>
      <c r="J12" s="140">
        <v>25</v>
      </c>
    </row>
    <row r="13" spans="1:11" x14ac:dyDescent="0.5">
      <c r="A13" s="140" t="s">
        <v>140</v>
      </c>
      <c r="B13" s="140" t="s">
        <v>141</v>
      </c>
      <c r="C13" s="140">
        <v>15</v>
      </c>
      <c r="D13" s="140">
        <v>16</v>
      </c>
      <c r="E13" s="140">
        <v>17</v>
      </c>
      <c r="F13" s="140">
        <v>18</v>
      </c>
      <c r="G13" s="140">
        <v>19</v>
      </c>
      <c r="H13" s="140">
        <v>19</v>
      </c>
      <c r="I13" s="140">
        <v>18</v>
      </c>
      <c r="J13" s="140">
        <v>20</v>
      </c>
    </row>
    <row r="14" spans="1:11" x14ac:dyDescent="0.5">
      <c r="A14" s="140" t="s">
        <v>143</v>
      </c>
      <c r="B14" s="140" t="s">
        <v>144</v>
      </c>
      <c r="C14" s="140">
        <v>8</v>
      </c>
      <c r="D14" s="140">
        <v>9.5</v>
      </c>
      <c r="E14" s="140">
        <v>10.5</v>
      </c>
      <c r="F14" s="140">
        <v>11</v>
      </c>
      <c r="G14" s="140">
        <v>11.5</v>
      </c>
      <c r="H14" s="140">
        <v>12</v>
      </c>
      <c r="I14" s="140">
        <v>14</v>
      </c>
      <c r="J14" s="140">
        <v>14.5</v>
      </c>
    </row>
    <row r="15" spans="1:11" x14ac:dyDescent="0.5">
      <c r="A15" s="140" t="s">
        <v>146</v>
      </c>
      <c r="B15" s="140" t="s">
        <v>147</v>
      </c>
      <c r="C15" s="140">
        <v>15</v>
      </c>
      <c r="D15" s="140">
        <v>13</v>
      </c>
      <c r="E15" s="140">
        <v>12</v>
      </c>
      <c r="F15" s="140">
        <v>14</v>
      </c>
      <c r="G15" s="140">
        <v>15</v>
      </c>
      <c r="H15" s="140">
        <v>18</v>
      </c>
      <c r="I15" s="140">
        <v>22</v>
      </c>
      <c r="J15" s="140">
        <v>20</v>
      </c>
    </row>
    <row r="16" spans="1:11" x14ac:dyDescent="0.5">
      <c r="A16" s="140" t="s">
        <v>149</v>
      </c>
      <c r="B16" s="140" t="s">
        <v>150</v>
      </c>
      <c r="C16" s="140">
        <v>25</v>
      </c>
      <c r="D16" s="140">
        <v>26</v>
      </c>
      <c r="E16" s="140">
        <v>26</v>
      </c>
      <c r="F16" s="140">
        <v>26</v>
      </c>
      <c r="G16" s="140">
        <v>26</v>
      </c>
      <c r="H16" s="140">
        <v>26</v>
      </c>
      <c r="I16" s="140">
        <v>27</v>
      </c>
      <c r="J16" s="140">
        <v>20</v>
      </c>
    </row>
    <row r="17" spans="1:11" x14ac:dyDescent="0.5">
      <c r="A17" s="140" t="s">
        <v>152</v>
      </c>
      <c r="B17" s="140" t="s">
        <v>153</v>
      </c>
      <c r="C17" s="140">
        <v>26</v>
      </c>
      <c r="D17" s="140">
        <v>30</v>
      </c>
      <c r="E17" s="140">
        <v>32</v>
      </c>
      <c r="F17" s="140">
        <v>33</v>
      </c>
      <c r="G17" s="140">
        <v>35</v>
      </c>
      <c r="H17" s="140">
        <v>32</v>
      </c>
      <c r="I17" s="140">
        <v>34</v>
      </c>
      <c r="J17" s="140">
        <v>35</v>
      </c>
    </row>
    <row r="18" spans="1:11" x14ac:dyDescent="0.5">
      <c r="A18" s="140" t="s">
        <v>154</v>
      </c>
      <c r="B18" s="140" t="s">
        <v>155</v>
      </c>
      <c r="C18" s="140">
        <v>19</v>
      </c>
      <c r="D18" s="140">
        <v>20</v>
      </c>
      <c r="E18" s="140">
        <v>19</v>
      </c>
      <c r="F18" s="140">
        <v>18</v>
      </c>
      <c r="G18" s="140">
        <v>18</v>
      </c>
      <c r="H18" s="140">
        <v>16</v>
      </c>
      <c r="I18" s="140">
        <v>20</v>
      </c>
      <c r="J18" s="140">
        <v>18</v>
      </c>
    </row>
    <row r="19" spans="1:11" x14ac:dyDescent="0.5">
      <c r="A19" s="140" t="s">
        <v>156</v>
      </c>
      <c r="B19" s="140" t="s">
        <v>157</v>
      </c>
      <c r="C19" s="140">
        <v>53</v>
      </c>
      <c r="D19" s="140">
        <v>52</v>
      </c>
      <c r="E19" s="140">
        <v>55</v>
      </c>
      <c r="F19" s="140">
        <v>56</v>
      </c>
      <c r="G19" s="140">
        <v>58</v>
      </c>
      <c r="H19" s="140">
        <v>59</v>
      </c>
      <c r="I19" s="140">
        <v>59</v>
      </c>
      <c r="J19" s="140">
        <v>61</v>
      </c>
    </row>
    <row r="20" spans="1:11" x14ac:dyDescent="0.5">
      <c r="A20" s="140" t="s">
        <v>158</v>
      </c>
      <c r="B20" s="140" t="s">
        <v>159</v>
      </c>
      <c r="C20" s="140">
        <v>11</v>
      </c>
      <c r="D20" s="140">
        <v>8.5</v>
      </c>
      <c r="E20" s="140">
        <v>11</v>
      </c>
      <c r="F20" s="140">
        <v>11</v>
      </c>
      <c r="G20" s="140">
        <v>11</v>
      </c>
      <c r="H20" s="140">
        <v>11</v>
      </c>
      <c r="I20" s="140">
        <f>+H20+0.5</f>
        <v>11.5</v>
      </c>
      <c r="J20" s="140">
        <v>12</v>
      </c>
    </row>
    <row r="21" spans="1:11" x14ac:dyDescent="0.5">
      <c r="A21" s="140" t="s">
        <v>160</v>
      </c>
      <c r="B21" s="140" t="s">
        <v>161</v>
      </c>
      <c r="C21" s="140">
        <v>18</v>
      </c>
      <c r="D21" s="140">
        <v>17</v>
      </c>
      <c r="E21" s="140">
        <v>19</v>
      </c>
      <c r="F21" s="140">
        <v>19</v>
      </c>
      <c r="G21" s="140">
        <v>20</v>
      </c>
      <c r="H21" s="140">
        <v>22</v>
      </c>
      <c r="I21" s="140">
        <v>26</v>
      </c>
      <c r="J21" s="140">
        <v>24</v>
      </c>
    </row>
    <row r="23" spans="1:11" ht="14.7" thickBot="1" x14ac:dyDescent="0.55000000000000004">
      <c r="A23" s="15" t="s">
        <v>225</v>
      </c>
      <c r="B23" s="134"/>
      <c r="C23" s="136">
        <v>0</v>
      </c>
      <c r="D23" s="136">
        <v>1</v>
      </c>
      <c r="E23" s="136">
        <v>2</v>
      </c>
      <c r="F23" s="136">
        <v>3</v>
      </c>
      <c r="G23" s="136">
        <v>4</v>
      </c>
      <c r="H23" s="136">
        <v>5</v>
      </c>
      <c r="I23" s="136">
        <v>6</v>
      </c>
      <c r="J23" s="136">
        <v>7</v>
      </c>
    </row>
    <row r="24" spans="1:11" ht="24.35" thickBot="1" x14ac:dyDescent="0.55000000000000004">
      <c r="A24" s="137" t="s">
        <v>111</v>
      </c>
      <c r="B24" s="138" t="s">
        <v>112</v>
      </c>
      <c r="C24" s="139" t="s">
        <v>114</v>
      </c>
      <c r="D24" s="139" t="s">
        <v>115</v>
      </c>
      <c r="E24" s="139" t="s">
        <v>116</v>
      </c>
      <c r="F24" s="139" t="s">
        <v>117</v>
      </c>
      <c r="G24" s="139" t="s">
        <v>118</v>
      </c>
      <c r="H24" s="139" t="s">
        <v>119</v>
      </c>
      <c r="I24" s="139" t="s">
        <v>120</v>
      </c>
      <c r="J24" s="139" t="s">
        <v>121</v>
      </c>
      <c r="K24" s="230" t="s">
        <v>222</v>
      </c>
    </row>
    <row r="25" spans="1:11" ht="14.7" thickTop="1" x14ac:dyDescent="0.5">
      <c r="A25" s="163" t="s">
        <v>122</v>
      </c>
      <c r="B25" s="163" t="s">
        <v>123</v>
      </c>
      <c r="C25" s="163"/>
      <c r="D25" s="164">
        <f>+D7/C7-1</f>
        <v>4.3478260869565188E-2</v>
      </c>
      <c r="E25" s="164">
        <f t="shared" ref="E25:J25" si="0">+E7/D7-1</f>
        <v>-6.25E-2</v>
      </c>
      <c r="F25" s="164">
        <f t="shared" si="0"/>
        <v>0.11111111111111116</v>
      </c>
      <c r="G25" s="164">
        <f t="shared" si="0"/>
        <v>4.0000000000000036E-2</v>
      </c>
      <c r="H25" s="164">
        <f t="shared" si="0"/>
        <v>3.8461538461538547E-2</v>
      </c>
      <c r="I25" s="164">
        <f t="shared" si="0"/>
        <v>3.7037037037036979E-2</v>
      </c>
      <c r="J25" s="164">
        <f t="shared" si="0"/>
        <v>0.10714285714285721</v>
      </c>
      <c r="K25" s="231">
        <f>SUM(D25:J25)</f>
        <v>0.31473080462210912</v>
      </c>
    </row>
    <row r="26" spans="1:11" x14ac:dyDescent="0.5">
      <c r="A26" s="163" t="s">
        <v>125</v>
      </c>
      <c r="B26" s="163" t="s">
        <v>126</v>
      </c>
      <c r="C26" s="163"/>
      <c r="D26" s="164">
        <f t="shared" ref="D26:J26" si="1">+D8/C8-1</f>
        <v>-0.16666666666666663</v>
      </c>
      <c r="E26" s="164">
        <f t="shared" si="1"/>
        <v>0.19999999999999996</v>
      </c>
      <c r="F26" s="164">
        <f t="shared" si="1"/>
        <v>0</v>
      </c>
      <c r="G26" s="164">
        <f t="shared" si="1"/>
        <v>0.25</v>
      </c>
      <c r="H26" s="164">
        <f t="shared" si="1"/>
        <v>0.19999999999999996</v>
      </c>
      <c r="I26" s="164">
        <f t="shared" si="1"/>
        <v>8.3333333333333259E-2</v>
      </c>
      <c r="J26" s="164">
        <f t="shared" si="1"/>
        <v>0.12820512820512819</v>
      </c>
      <c r="K26" s="231">
        <f t="shared" ref="K26:K39" si="2">SUM(D26:J26)</f>
        <v>0.69487179487179473</v>
      </c>
    </row>
    <row r="27" spans="1:11" x14ac:dyDescent="0.5">
      <c r="A27" s="163" t="s">
        <v>128</v>
      </c>
      <c r="B27" s="163" t="s">
        <v>129</v>
      </c>
      <c r="C27" s="163"/>
      <c r="D27" s="164">
        <f t="shared" ref="D27:J27" si="3">+D9/C9-1</f>
        <v>5.555555555555558E-2</v>
      </c>
      <c r="E27" s="164">
        <f t="shared" si="3"/>
        <v>-5.2631578947368474E-2</v>
      </c>
      <c r="F27" s="164">
        <f t="shared" si="3"/>
        <v>5.555555555555558E-2</v>
      </c>
      <c r="G27" s="164">
        <f t="shared" si="3"/>
        <v>0.10526315789473695</v>
      </c>
      <c r="H27" s="164">
        <f t="shared" si="3"/>
        <v>-4.7619047619047672E-2</v>
      </c>
      <c r="I27" s="164">
        <f t="shared" si="3"/>
        <v>-5.0000000000000044E-2</v>
      </c>
      <c r="J27" s="164">
        <f t="shared" si="3"/>
        <v>0.10526315789473695</v>
      </c>
      <c r="K27" s="231">
        <f t="shared" si="2"/>
        <v>0.17138680033416887</v>
      </c>
    </row>
    <row r="28" spans="1:11" x14ac:dyDescent="0.5">
      <c r="A28" s="163" t="s">
        <v>131</v>
      </c>
      <c r="B28" s="163" t="s">
        <v>132</v>
      </c>
      <c r="C28" s="163"/>
      <c r="D28" s="164">
        <f t="shared" ref="D28:J28" si="4">+D10/C10-1</f>
        <v>5.0000000000000044E-2</v>
      </c>
      <c r="E28" s="164">
        <f t="shared" si="4"/>
        <v>2.3809523809523725E-2</v>
      </c>
      <c r="F28" s="164">
        <f t="shared" si="4"/>
        <v>4.6511627906976827E-2</v>
      </c>
      <c r="G28" s="164">
        <f t="shared" si="4"/>
        <v>0</v>
      </c>
      <c r="H28" s="164">
        <f t="shared" si="4"/>
        <v>0</v>
      </c>
      <c r="I28" s="164">
        <f t="shared" si="4"/>
        <v>2.2222222222222143E-2</v>
      </c>
      <c r="J28" s="164">
        <f t="shared" si="4"/>
        <v>4.3478260869565188E-2</v>
      </c>
      <c r="K28" s="231">
        <f t="shared" si="2"/>
        <v>0.18602163480828793</v>
      </c>
    </row>
    <row r="29" spans="1:11" x14ac:dyDescent="0.5">
      <c r="A29" s="163" t="s">
        <v>134</v>
      </c>
      <c r="B29" s="163" t="s">
        <v>135</v>
      </c>
      <c r="C29" s="163"/>
      <c r="D29" s="164">
        <f t="shared" ref="D29:J29" si="5">+D11/C11-1</f>
        <v>0.15384615384615374</v>
      </c>
      <c r="E29" s="164">
        <f t="shared" si="5"/>
        <v>0</v>
      </c>
      <c r="F29" s="164">
        <f t="shared" si="5"/>
        <v>0</v>
      </c>
      <c r="G29" s="164">
        <f t="shared" si="5"/>
        <v>3.3333333333333437E-2</v>
      </c>
      <c r="H29" s="164">
        <f t="shared" si="5"/>
        <v>0</v>
      </c>
      <c r="I29" s="164">
        <f t="shared" si="5"/>
        <v>-1.6129032258064502E-2</v>
      </c>
      <c r="J29" s="164">
        <f t="shared" si="5"/>
        <v>3.2786885245901676E-2</v>
      </c>
      <c r="K29" s="231">
        <f t="shared" si="2"/>
        <v>0.20383734016732435</v>
      </c>
    </row>
    <row r="30" spans="1:11" x14ac:dyDescent="0.5">
      <c r="A30" s="163" t="s">
        <v>137</v>
      </c>
      <c r="B30" s="163" t="s">
        <v>138</v>
      </c>
      <c r="C30" s="163"/>
      <c r="D30" s="164">
        <f t="shared" ref="D30:J30" si="6">+D12/C12-1</f>
        <v>-0.35483870967741937</v>
      </c>
      <c r="E30" s="164">
        <f t="shared" si="6"/>
        <v>0.25</v>
      </c>
      <c r="F30" s="164">
        <f t="shared" si="6"/>
        <v>4.0000000000000036E-2</v>
      </c>
      <c r="G30" s="164">
        <f t="shared" si="6"/>
        <v>-0.23076923076923073</v>
      </c>
      <c r="H30" s="164">
        <f t="shared" si="6"/>
        <v>0.10000000000000009</v>
      </c>
      <c r="I30" s="164">
        <f t="shared" si="6"/>
        <v>9.0909090909090828E-2</v>
      </c>
      <c r="J30" s="164">
        <f t="shared" si="6"/>
        <v>4.1666666666666741E-2</v>
      </c>
      <c r="K30" s="231">
        <f t="shared" si="2"/>
        <v>-6.3032182870892406E-2</v>
      </c>
    </row>
    <row r="31" spans="1:11" x14ac:dyDescent="0.5">
      <c r="A31" s="163" t="s">
        <v>140</v>
      </c>
      <c r="B31" s="163" t="s">
        <v>141</v>
      </c>
      <c r="C31" s="163"/>
      <c r="D31" s="164">
        <f t="shared" ref="D31:J31" si="7">+D13/C13-1</f>
        <v>6.6666666666666652E-2</v>
      </c>
      <c r="E31" s="164">
        <f t="shared" si="7"/>
        <v>6.25E-2</v>
      </c>
      <c r="F31" s="164">
        <f t="shared" si="7"/>
        <v>5.8823529411764719E-2</v>
      </c>
      <c r="G31" s="164">
        <f t="shared" si="7"/>
        <v>5.555555555555558E-2</v>
      </c>
      <c r="H31" s="164">
        <f t="shared" si="7"/>
        <v>0</v>
      </c>
      <c r="I31" s="164">
        <f t="shared" si="7"/>
        <v>-5.2631578947368474E-2</v>
      </c>
      <c r="J31" s="164">
        <f t="shared" si="7"/>
        <v>0.11111111111111116</v>
      </c>
      <c r="K31" s="231">
        <f t="shared" si="2"/>
        <v>0.30202528379772964</v>
      </c>
    </row>
    <row r="32" spans="1:11" x14ac:dyDescent="0.5">
      <c r="A32" s="163" t="s">
        <v>143</v>
      </c>
      <c r="B32" s="163" t="s">
        <v>144</v>
      </c>
      <c r="C32" s="163"/>
      <c r="D32" s="164">
        <f t="shared" ref="D32:J32" si="8">+D14/C14-1</f>
        <v>0.1875</v>
      </c>
      <c r="E32" s="164">
        <f t="shared" si="8"/>
        <v>0.10526315789473695</v>
      </c>
      <c r="F32" s="164">
        <f t="shared" si="8"/>
        <v>4.7619047619047672E-2</v>
      </c>
      <c r="G32" s="164">
        <f t="shared" si="8"/>
        <v>4.5454545454545414E-2</v>
      </c>
      <c r="H32" s="164">
        <f t="shared" si="8"/>
        <v>4.3478260869565188E-2</v>
      </c>
      <c r="I32" s="164">
        <f t="shared" si="8"/>
        <v>0.16666666666666674</v>
      </c>
      <c r="J32" s="164">
        <f t="shared" si="8"/>
        <v>3.5714285714285809E-2</v>
      </c>
      <c r="K32" s="231">
        <f t="shared" si="2"/>
        <v>0.63169596421884777</v>
      </c>
    </row>
    <row r="33" spans="1:11" x14ac:dyDescent="0.5">
      <c r="A33" s="163" t="s">
        <v>146</v>
      </c>
      <c r="B33" s="163" t="s">
        <v>147</v>
      </c>
      <c r="C33" s="163"/>
      <c r="D33" s="164">
        <f t="shared" ref="D33:J33" si="9">+D15/C15-1</f>
        <v>-0.1333333333333333</v>
      </c>
      <c r="E33" s="164">
        <f t="shared" si="9"/>
        <v>-7.6923076923076872E-2</v>
      </c>
      <c r="F33" s="164">
        <f t="shared" si="9"/>
        <v>0.16666666666666674</v>
      </c>
      <c r="G33" s="164">
        <f t="shared" si="9"/>
        <v>7.1428571428571397E-2</v>
      </c>
      <c r="H33" s="164">
        <f t="shared" si="9"/>
        <v>0.19999999999999996</v>
      </c>
      <c r="I33" s="164">
        <f t="shared" si="9"/>
        <v>0.22222222222222232</v>
      </c>
      <c r="J33" s="164">
        <f t="shared" si="9"/>
        <v>-9.0909090909090939E-2</v>
      </c>
      <c r="K33" s="231">
        <f t="shared" si="2"/>
        <v>0.3591519591519593</v>
      </c>
    </row>
    <row r="34" spans="1:11" x14ac:dyDescent="0.5">
      <c r="A34" s="163" t="s">
        <v>149</v>
      </c>
      <c r="B34" s="163" t="s">
        <v>150</v>
      </c>
      <c r="C34" s="163"/>
      <c r="D34" s="164">
        <f t="shared" ref="D34:J34" si="10">+D16/C16-1</f>
        <v>4.0000000000000036E-2</v>
      </c>
      <c r="E34" s="164">
        <f t="shared" si="10"/>
        <v>0</v>
      </c>
      <c r="F34" s="164">
        <f t="shared" si="10"/>
        <v>0</v>
      </c>
      <c r="G34" s="164">
        <f t="shared" si="10"/>
        <v>0</v>
      </c>
      <c r="H34" s="164">
        <f t="shared" si="10"/>
        <v>0</v>
      </c>
      <c r="I34" s="164">
        <f t="shared" si="10"/>
        <v>3.8461538461538547E-2</v>
      </c>
      <c r="J34" s="164">
        <f t="shared" si="10"/>
        <v>-0.2592592592592593</v>
      </c>
      <c r="K34" s="231">
        <f t="shared" si="2"/>
        <v>-0.18079772079772072</v>
      </c>
    </row>
    <row r="35" spans="1:11" x14ac:dyDescent="0.5">
      <c r="A35" s="163" t="s">
        <v>152</v>
      </c>
      <c r="B35" s="163" t="s">
        <v>153</v>
      </c>
      <c r="C35" s="163"/>
      <c r="D35" s="164">
        <f t="shared" ref="D35:J35" si="11">+D17/C17-1</f>
        <v>0.15384615384615374</v>
      </c>
      <c r="E35" s="164">
        <f t="shared" si="11"/>
        <v>6.6666666666666652E-2</v>
      </c>
      <c r="F35" s="164">
        <f t="shared" si="11"/>
        <v>3.125E-2</v>
      </c>
      <c r="G35" s="164">
        <f t="shared" si="11"/>
        <v>6.0606060606060552E-2</v>
      </c>
      <c r="H35" s="164">
        <f t="shared" si="11"/>
        <v>-8.5714285714285743E-2</v>
      </c>
      <c r="I35" s="164">
        <f t="shared" si="11"/>
        <v>6.25E-2</v>
      </c>
      <c r="J35" s="164">
        <f t="shared" si="11"/>
        <v>2.9411764705882248E-2</v>
      </c>
      <c r="K35" s="231">
        <f t="shared" si="2"/>
        <v>0.31856636011047745</v>
      </c>
    </row>
    <row r="36" spans="1:11" x14ac:dyDescent="0.5">
      <c r="A36" s="163" t="s">
        <v>154</v>
      </c>
      <c r="B36" s="163" t="s">
        <v>155</v>
      </c>
      <c r="C36" s="163"/>
      <c r="D36" s="164">
        <f t="shared" ref="D36:J36" si="12">+D18/C18-1</f>
        <v>5.2631578947368363E-2</v>
      </c>
      <c r="E36" s="164">
        <f t="shared" si="12"/>
        <v>-5.0000000000000044E-2</v>
      </c>
      <c r="F36" s="164">
        <f t="shared" si="12"/>
        <v>-5.2631578947368474E-2</v>
      </c>
      <c r="G36" s="164">
        <f t="shared" si="12"/>
        <v>0</v>
      </c>
      <c r="H36" s="164">
        <f t="shared" si="12"/>
        <v>-0.11111111111111116</v>
      </c>
      <c r="I36" s="164">
        <f t="shared" si="12"/>
        <v>0.25</v>
      </c>
      <c r="J36" s="164">
        <f t="shared" si="12"/>
        <v>-9.9999999999999978E-2</v>
      </c>
      <c r="K36" s="231">
        <f t="shared" si="2"/>
        <v>-1.1111111111111294E-2</v>
      </c>
    </row>
    <row r="37" spans="1:11" x14ac:dyDescent="0.5">
      <c r="A37" s="163" t="s">
        <v>156</v>
      </c>
      <c r="B37" s="163" t="s">
        <v>157</v>
      </c>
      <c r="C37" s="163"/>
      <c r="D37" s="164">
        <f t="shared" ref="D37:J37" si="13">+D19/C19-1</f>
        <v>-1.8867924528301883E-2</v>
      </c>
      <c r="E37" s="164">
        <f t="shared" si="13"/>
        <v>5.7692307692307709E-2</v>
      </c>
      <c r="F37" s="164">
        <f t="shared" si="13"/>
        <v>1.8181818181818077E-2</v>
      </c>
      <c r="G37" s="164">
        <f t="shared" si="13"/>
        <v>3.5714285714285809E-2</v>
      </c>
      <c r="H37" s="164">
        <f t="shared" si="13"/>
        <v>1.7241379310344751E-2</v>
      </c>
      <c r="I37" s="164">
        <f t="shared" si="13"/>
        <v>0</v>
      </c>
      <c r="J37" s="164">
        <f t="shared" si="13"/>
        <v>3.3898305084745672E-2</v>
      </c>
      <c r="K37" s="231">
        <f t="shared" si="2"/>
        <v>0.14386017145520014</v>
      </c>
    </row>
    <row r="38" spans="1:11" x14ac:dyDescent="0.5">
      <c r="A38" s="163" t="s">
        <v>158</v>
      </c>
      <c r="B38" s="163" t="s">
        <v>159</v>
      </c>
      <c r="C38" s="163"/>
      <c r="D38" s="164">
        <f t="shared" ref="D38:J39" si="14">+D20/C20-1</f>
        <v>-0.22727272727272729</v>
      </c>
      <c r="E38" s="164">
        <f t="shared" si="14"/>
        <v>0.29411764705882359</v>
      </c>
      <c r="F38" s="164">
        <f t="shared" si="14"/>
        <v>0</v>
      </c>
      <c r="G38" s="164">
        <f t="shared" si="14"/>
        <v>0</v>
      </c>
      <c r="H38" s="164">
        <f t="shared" si="14"/>
        <v>0</v>
      </c>
      <c r="I38" s="164">
        <f t="shared" si="14"/>
        <v>4.5454545454545414E-2</v>
      </c>
      <c r="J38" s="164">
        <f t="shared" si="14"/>
        <v>4.3478260869565188E-2</v>
      </c>
      <c r="K38" s="231">
        <f t="shared" si="2"/>
        <v>0.1557777261102069</v>
      </c>
    </row>
    <row r="39" spans="1:11" x14ac:dyDescent="0.5">
      <c r="A39" s="163" t="s">
        <v>160</v>
      </c>
      <c r="B39" s="163" t="s">
        <v>161</v>
      </c>
      <c r="C39" s="163"/>
      <c r="D39" s="164">
        <f t="shared" si="14"/>
        <v>-5.555555555555558E-2</v>
      </c>
      <c r="E39" s="164">
        <f t="shared" si="14"/>
        <v>0.11764705882352944</v>
      </c>
      <c r="F39" s="164">
        <f t="shared" si="14"/>
        <v>0</v>
      </c>
      <c r="G39" s="164">
        <f t="shared" si="14"/>
        <v>5.2631578947368363E-2</v>
      </c>
      <c r="H39" s="164">
        <f t="shared" si="14"/>
        <v>0.10000000000000009</v>
      </c>
      <c r="I39" s="164">
        <f t="shared" si="14"/>
        <v>0.18181818181818188</v>
      </c>
      <c r="J39" s="164">
        <f t="shared" si="14"/>
        <v>-7.6923076923076872E-2</v>
      </c>
      <c r="K39" s="231">
        <f t="shared" si="2"/>
        <v>0.31961818711044732</v>
      </c>
    </row>
    <row r="40" spans="1:11" x14ac:dyDescent="0.5">
      <c r="A40" s="212" t="s">
        <v>85</v>
      </c>
      <c r="B40" s="213"/>
      <c r="C40" s="213"/>
      <c r="D40" s="214">
        <f>AVERAGE(D25:D39)</f>
        <v>-1.0200703153502714E-2</v>
      </c>
      <c r="E40" s="214">
        <f t="shared" ref="E40:J40" si="15">AVERAGE(E25:E39)</f>
        <v>6.2376113738342842E-2</v>
      </c>
      <c r="F40" s="214">
        <f t="shared" si="15"/>
        <v>3.4872518500371492E-2</v>
      </c>
      <c r="G40" s="214">
        <f t="shared" si="15"/>
        <v>3.461452387768179E-2</v>
      </c>
      <c r="H40" s="214">
        <f t="shared" si="15"/>
        <v>3.0315782279800266E-2</v>
      </c>
      <c r="I40" s="214">
        <f t="shared" si="15"/>
        <v>7.2124281794627002E-2</v>
      </c>
      <c r="J40" s="214">
        <f t="shared" si="15"/>
        <v>1.2337683761267929E-2</v>
      </c>
      <c r="K40" s="232">
        <f t="shared" ref="K40" si="16">AVERAGE(K25:K39)</f>
        <v>0.23644020079858866</v>
      </c>
    </row>
    <row r="41" spans="1:11" ht="14.7" thickBot="1" x14ac:dyDescent="0.55000000000000004">
      <c r="A41" s="215" t="s">
        <v>61</v>
      </c>
      <c r="B41" s="82"/>
      <c r="C41" s="82"/>
      <c r="D41" s="216">
        <f>STDEV(D25:D39)</f>
        <v>0.15207737592013423</v>
      </c>
      <c r="E41" s="216">
        <f t="shared" ref="E41:J41" si="17">STDEV(E25:E39)</f>
        <v>0.1143004008229096</v>
      </c>
      <c r="F41" s="216">
        <f t="shared" si="17"/>
        <v>5.2465516089058348E-2</v>
      </c>
      <c r="G41" s="216">
        <f t="shared" si="17"/>
        <v>9.6194247898413257E-2</v>
      </c>
      <c r="H41" s="216">
        <f t="shared" si="17"/>
        <v>8.9379370392665788E-2</v>
      </c>
      <c r="I41" s="216">
        <f t="shared" si="17"/>
        <v>9.4395076163843544E-2</v>
      </c>
      <c r="J41" s="216">
        <f t="shared" si="17"/>
        <v>0.10362615986587773</v>
      </c>
      <c r="K41" s="233">
        <f t="shared" ref="K41" si="18">STDEV(K25:K39)</f>
        <v>0.23199541090315068</v>
      </c>
    </row>
    <row r="43" spans="1:11" ht="17.7" x14ac:dyDescent="0.55000000000000004">
      <c r="A43" s="45" t="s">
        <v>181</v>
      </c>
      <c r="B43" s="133"/>
      <c r="C43" s="133"/>
      <c r="D43" s="133"/>
      <c r="E43" s="133"/>
      <c r="F43" s="133"/>
      <c r="G43" s="133"/>
      <c r="H43" s="133"/>
      <c r="I43" s="133"/>
      <c r="J43" s="133"/>
      <c r="K43" s="133"/>
    </row>
    <row r="44" spans="1:11" x14ac:dyDescent="0.5">
      <c r="A44" s="162"/>
      <c r="B44" s="162"/>
      <c r="C44" s="162"/>
      <c r="D44" s="162"/>
      <c r="E44" s="162"/>
      <c r="F44" s="162"/>
      <c r="G44" s="162"/>
      <c r="H44" s="162"/>
      <c r="I44" s="162"/>
      <c r="J44" s="30"/>
    </row>
    <row r="45" spans="1:11" x14ac:dyDescent="0.5">
      <c r="A45" s="15" t="s">
        <v>182</v>
      </c>
      <c r="B45" s="48"/>
      <c r="C45" s="136">
        <v>0</v>
      </c>
      <c r="D45" s="136">
        <v>1</v>
      </c>
      <c r="E45" s="136">
        <v>2</v>
      </c>
      <c r="F45" s="136">
        <v>3</v>
      </c>
      <c r="G45" s="136">
        <v>4</v>
      </c>
      <c r="H45" s="136">
        <v>5</v>
      </c>
      <c r="I45" s="136">
        <v>6</v>
      </c>
      <c r="J45" s="136">
        <v>7</v>
      </c>
    </row>
    <row r="46" spans="1:11" ht="24.35" thickBot="1" x14ac:dyDescent="0.55000000000000004">
      <c r="A46" s="160" t="s">
        <v>111</v>
      </c>
      <c r="B46" s="160" t="s">
        <v>112</v>
      </c>
      <c r="C46" s="139" t="s">
        <v>114</v>
      </c>
      <c r="D46" s="139" t="s">
        <v>115</v>
      </c>
      <c r="E46" s="139" t="s">
        <v>116</v>
      </c>
      <c r="F46" s="139" t="s">
        <v>117</v>
      </c>
      <c r="G46" s="139" t="s">
        <v>118</v>
      </c>
      <c r="H46" s="139" t="s">
        <v>119</v>
      </c>
      <c r="I46" s="139" t="s">
        <v>120</v>
      </c>
      <c r="J46" s="139" t="s">
        <v>121</v>
      </c>
    </row>
    <row r="47" spans="1:11" ht="14.7" thickTop="1" x14ac:dyDescent="0.5">
      <c r="A47" s="165" t="s">
        <v>169</v>
      </c>
      <c r="B47" s="165" t="s">
        <v>170</v>
      </c>
      <c r="C47">
        <v>890</v>
      </c>
      <c r="D47">
        <v>893</v>
      </c>
      <c r="E47">
        <v>895</v>
      </c>
      <c r="F47">
        <v>905</v>
      </c>
      <c r="G47">
        <v>910</v>
      </c>
      <c r="H47">
        <v>912</v>
      </c>
      <c r="I47">
        <v>915</v>
      </c>
      <c r="J47">
        <v>910</v>
      </c>
    </row>
    <row r="48" spans="1:11" x14ac:dyDescent="0.5">
      <c r="A48" s="165" t="s">
        <v>171</v>
      </c>
      <c r="B48" s="165" t="s">
        <v>172</v>
      </c>
      <c r="C48">
        <v>910</v>
      </c>
      <c r="D48">
        <v>925</v>
      </c>
      <c r="E48">
        <v>915</v>
      </c>
      <c r="F48">
        <v>925</v>
      </c>
      <c r="G48">
        <v>915</v>
      </c>
      <c r="H48">
        <v>922</v>
      </c>
      <c r="I48">
        <v>935</v>
      </c>
      <c r="J48">
        <v>930</v>
      </c>
    </row>
    <row r="49" spans="1:13" x14ac:dyDescent="0.5">
      <c r="A49" s="165" t="s">
        <v>173</v>
      </c>
      <c r="B49" s="165" t="s">
        <v>174</v>
      </c>
      <c r="C49">
        <v>790</v>
      </c>
      <c r="D49">
        <v>800</v>
      </c>
      <c r="E49">
        <v>810</v>
      </c>
      <c r="F49">
        <v>815</v>
      </c>
      <c r="G49">
        <v>820</v>
      </c>
      <c r="H49">
        <v>822</v>
      </c>
      <c r="I49">
        <v>815</v>
      </c>
      <c r="J49">
        <v>800</v>
      </c>
    </row>
    <row r="50" spans="1:13" x14ac:dyDescent="0.5">
      <c r="A50" s="165" t="s">
        <v>175</v>
      </c>
      <c r="B50" s="165" t="s">
        <v>176</v>
      </c>
      <c r="C50">
        <v>1010</v>
      </c>
      <c r="D50">
        <v>1015</v>
      </c>
      <c r="E50">
        <v>1020</v>
      </c>
      <c r="F50">
        <v>1022</v>
      </c>
      <c r="G50">
        <v>1026</v>
      </c>
      <c r="H50">
        <v>1025</v>
      </c>
      <c r="I50">
        <v>1020</v>
      </c>
      <c r="J50">
        <v>1027</v>
      </c>
    </row>
    <row r="51" spans="1:13" x14ac:dyDescent="0.5">
      <c r="A51" s="165" t="s">
        <v>177</v>
      </c>
      <c r="B51" s="165" t="s">
        <v>178</v>
      </c>
      <c r="C51">
        <v>950</v>
      </c>
      <c r="D51">
        <v>965</v>
      </c>
      <c r="E51">
        <v>975</v>
      </c>
      <c r="F51">
        <v>980</v>
      </c>
      <c r="G51">
        <v>982</v>
      </c>
      <c r="H51">
        <v>995</v>
      </c>
      <c r="I51">
        <v>1000</v>
      </c>
      <c r="J51">
        <v>1010</v>
      </c>
    </row>
    <row r="52" spans="1:13" x14ac:dyDescent="0.5">
      <c r="A52" s="165" t="s">
        <v>179</v>
      </c>
      <c r="B52" s="165" t="s">
        <v>180</v>
      </c>
      <c r="C52">
        <v>640</v>
      </c>
      <c r="D52">
        <v>680</v>
      </c>
      <c r="E52">
        <v>687</v>
      </c>
      <c r="F52">
        <v>695</v>
      </c>
      <c r="G52">
        <v>710</v>
      </c>
      <c r="H52">
        <v>720</v>
      </c>
      <c r="I52">
        <v>710</v>
      </c>
      <c r="J52">
        <v>700</v>
      </c>
    </row>
    <row r="53" spans="1:13" x14ac:dyDescent="0.5">
      <c r="A53" s="161"/>
      <c r="B53" s="161"/>
      <c r="C53" s="161"/>
      <c r="D53" s="161"/>
      <c r="E53" s="161"/>
      <c r="F53" s="161"/>
      <c r="G53" s="161"/>
      <c r="H53" s="161"/>
      <c r="I53" s="161"/>
      <c r="J53" s="161"/>
      <c r="L53" s="161"/>
      <c r="M53" s="161"/>
    </row>
    <row r="54" spans="1:13" ht="14.7" thickBot="1" x14ac:dyDescent="0.55000000000000004">
      <c r="A54" s="15" t="s">
        <v>183</v>
      </c>
      <c r="B54" s="48"/>
      <c r="C54" s="136">
        <v>0</v>
      </c>
      <c r="D54" s="136">
        <v>1</v>
      </c>
      <c r="E54" s="136">
        <v>2</v>
      </c>
      <c r="F54" s="136">
        <v>3</v>
      </c>
      <c r="G54" s="136">
        <v>4</v>
      </c>
      <c r="H54" s="136">
        <v>5</v>
      </c>
      <c r="I54" s="136">
        <v>6</v>
      </c>
      <c r="J54" s="136">
        <v>7</v>
      </c>
    </row>
    <row r="55" spans="1:13" ht="24.35" thickBot="1" x14ac:dyDescent="0.55000000000000004">
      <c r="A55" s="160" t="s">
        <v>111</v>
      </c>
      <c r="B55" s="160" t="s">
        <v>112</v>
      </c>
      <c r="C55" s="139" t="s">
        <v>114</v>
      </c>
      <c r="D55" s="139" t="s">
        <v>115</v>
      </c>
      <c r="E55" s="139" t="s">
        <v>116</v>
      </c>
      <c r="F55" s="139" t="s">
        <v>117</v>
      </c>
      <c r="G55" s="139" t="s">
        <v>118</v>
      </c>
      <c r="H55" s="139" t="s">
        <v>119</v>
      </c>
      <c r="I55" s="139" t="s">
        <v>120</v>
      </c>
      <c r="J55" s="139" t="s">
        <v>121</v>
      </c>
      <c r="K55" s="224" t="s">
        <v>222</v>
      </c>
    </row>
    <row r="56" spans="1:13" ht="14.7" thickTop="1" x14ac:dyDescent="0.5">
      <c r="A56" s="165" t="s">
        <v>169</v>
      </c>
      <c r="B56" s="165" t="s">
        <v>170</v>
      </c>
      <c r="D56" s="135">
        <f>+D47/C47-1</f>
        <v>3.370786516853963E-3</v>
      </c>
      <c r="E56" s="135">
        <f t="shared" ref="E56:J56" si="19">+E47/D47-1</f>
        <v>2.2396416573349232E-3</v>
      </c>
      <c r="F56" s="135">
        <f t="shared" si="19"/>
        <v>1.1173184357541999E-2</v>
      </c>
      <c r="G56" s="135">
        <f t="shared" si="19"/>
        <v>5.5248618784531356E-3</v>
      </c>
      <c r="H56" s="135">
        <f t="shared" si="19"/>
        <v>2.19780219780219E-3</v>
      </c>
      <c r="I56" s="135">
        <f t="shared" si="19"/>
        <v>3.2894736842106198E-3</v>
      </c>
      <c r="J56" s="135">
        <f t="shared" si="19"/>
        <v>-5.464480874316946E-3</v>
      </c>
      <c r="K56" s="225">
        <f>SUM(D56:J56)</f>
        <v>2.2331269417879884E-2</v>
      </c>
    </row>
    <row r="57" spans="1:13" x14ac:dyDescent="0.5">
      <c r="A57" s="165" t="s">
        <v>171</v>
      </c>
      <c r="B57" s="165" t="s">
        <v>172</v>
      </c>
      <c r="D57" s="135">
        <f t="shared" ref="D57:J61" si="20">+D48/C48-1</f>
        <v>1.6483516483516425E-2</v>
      </c>
      <c r="E57" s="135">
        <f t="shared" si="20"/>
        <v>-1.0810810810810811E-2</v>
      </c>
      <c r="F57" s="135">
        <f t="shared" si="20"/>
        <v>1.0928961748633892E-2</v>
      </c>
      <c r="G57" s="135">
        <f t="shared" si="20"/>
        <v>-1.0810810810810811E-2</v>
      </c>
      <c r="H57" s="135">
        <f t="shared" si="20"/>
        <v>7.6502732240437687E-3</v>
      </c>
      <c r="I57" s="135">
        <f t="shared" si="20"/>
        <v>1.4099783080260275E-2</v>
      </c>
      <c r="J57" s="135">
        <f t="shared" si="20"/>
        <v>-5.3475935828877219E-3</v>
      </c>
      <c r="K57" s="225">
        <f t="shared" ref="K57:K61" si="21">SUM(D57:J57)</f>
        <v>2.2193319331945016E-2</v>
      </c>
    </row>
    <row r="58" spans="1:13" x14ac:dyDescent="0.5">
      <c r="A58" s="165" t="s">
        <v>173</v>
      </c>
      <c r="B58" s="165" t="s">
        <v>174</v>
      </c>
      <c r="D58" s="135">
        <f t="shared" si="20"/>
        <v>1.2658227848101333E-2</v>
      </c>
      <c r="E58" s="135">
        <f t="shared" si="20"/>
        <v>1.2499999999999956E-2</v>
      </c>
      <c r="F58" s="135">
        <f t="shared" si="20"/>
        <v>6.1728395061728669E-3</v>
      </c>
      <c r="G58" s="135">
        <f t="shared" si="20"/>
        <v>6.1349693251533388E-3</v>
      </c>
      <c r="H58" s="135">
        <f t="shared" si="20"/>
        <v>2.4390243902439046E-3</v>
      </c>
      <c r="I58" s="135">
        <f t="shared" si="20"/>
        <v>-8.515815085158196E-3</v>
      </c>
      <c r="J58" s="135">
        <f t="shared" si="20"/>
        <v>-1.8404907975460127E-2</v>
      </c>
      <c r="K58" s="225">
        <f t="shared" si="21"/>
        <v>1.2984338009053076E-2</v>
      </c>
    </row>
    <row r="59" spans="1:13" x14ac:dyDescent="0.5">
      <c r="A59" s="165" t="s">
        <v>175</v>
      </c>
      <c r="B59" s="165" t="s">
        <v>176</v>
      </c>
      <c r="D59" s="135">
        <f t="shared" si="20"/>
        <v>4.9504950495049549E-3</v>
      </c>
      <c r="E59" s="135">
        <f t="shared" si="20"/>
        <v>4.9261083743843415E-3</v>
      </c>
      <c r="F59" s="135">
        <f t="shared" si="20"/>
        <v>1.9607843137254832E-3</v>
      </c>
      <c r="G59" s="135">
        <f t="shared" si="20"/>
        <v>3.9138943248533398E-3</v>
      </c>
      <c r="H59" s="135">
        <f t="shared" si="20"/>
        <v>-9.746588693957392E-4</v>
      </c>
      <c r="I59" s="135">
        <f t="shared" si="20"/>
        <v>-4.8780487804878092E-3</v>
      </c>
      <c r="J59" s="135">
        <f t="shared" si="20"/>
        <v>6.8627450980391913E-3</v>
      </c>
      <c r="K59" s="225">
        <f t="shared" si="21"/>
        <v>1.6761319510623762E-2</v>
      </c>
    </row>
    <row r="60" spans="1:13" x14ac:dyDescent="0.5">
      <c r="A60" s="165" t="s">
        <v>177</v>
      </c>
      <c r="B60" s="165" t="s">
        <v>178</v>
      </c>
      <c r="D60" s="135">
        <f t="shared" si="20"/>
        <v>1.5789473684210575E-2</v>
      </c>
      <c r="E60" s="135">
        <f t="shared" si="20"/>
        <v>1.0362694300518172E-2</v>
      </c>
      <c r="F60" s="135">
        <f t="shared" si="20"/>
        <v>5.12820512820511E-3</v>
      </c>
      <c r="G60" s="135">
        <f t="shared" si="20"/>
        <v>2.0408163265306367E-3</v>
      </c>
      <c r="H60" s="135">
        <f t="shared" si="20"/>
        <v>1.323828920570258E-2</v>
      </c>
      <c r="I60" s="135">
        <f t="shared" si="20"/>
        <v>5.0251256281406143E-3</v>
      </c>
      <c r="J60" s="135">
        <f t="shared" si="20"/>
        <v>1.0000000000000009E-2</v>
      </c>
      <c r="K60" s="225">
        <f t="shared" si="21"/>
        <v>6.1584604273307697E-2</v>
      </c>
    </row>
    <row r="61" spans="1:13" x14ac:dyDescent="0.5">
      <c r="A61" s="165" t="s">
        <v>179</v>
      </c>
      <c r="B61" s="165" t="s">
        <v>180</v>
      </c>
      <c r="D61" s="135">
        <f t="shared" si="20"/>
        <v>6.25E-2</v>
      </c>
      <c r="E61" s="135">
        <f t="shared" si="20"/>
        <v>1.0294117647058787E-2</v>
      </c>
      <c r="F61" s="135">
        <f t="shared" si="20"/>
        <v>1.1644832605531397E-2</v>
      </c>
      <c r="G61" s="135">
        <f t="shared" si="20"/>
        <v>2.1582733812949728E-2</v>
      </c>
      <c r="H61" s="135">
        <f t="shared" si="20"/>
        <v>1.4084507042253502E-2</v>
      </c>
      <c r="I61" s="135">
        <f t="shared" si="20"/>
        <v>-1.388888888888884E-2</v>
      </c>
      <c r="J61" s="135">
        <f t="shared" si="20"/>
        <v>-1.4084507042253502E-2</v>
      </c>
      <c r="K61" s="225">
        <f t="shared" si="21"/>
        <v>9.2132795176651072E-2</v>
      </c>
    </row>
    <row r="62" spans="1:13" x14ac:dyDescent="0.5">
      <c r="A62" s="212" t="s">
        <v>85</v>
      </c>
      <c r="B62" s="213"/>
      <c r="C62" s="214"/>
      <c r="D62" s="221">
        <f>AVERAGE(D56:D61)</f>
        <v>1.9292083263697874E-2</v>
      </c>
      <c r="E62" s="221">
        <f t="shared" ref="E62:J62" si="22">AVERAGE(E56:E61)</f>
        <v>4.9186251947475612E-3</v>
      </c>
      <c r="F62" s="221">
        <f t="shared" si="22"/>
        <v>7.8348012766351251E-3</v>
      </c>
      <c r="G62" s="221">
        <f t="shared" si="22"/>
        <v>4.7310774761882279E-3</v>
      </c>
      <c r="H62" s="221">
        <f t="shared" si="22"/>
        <v>6.4392061984417008E-3</v>
      </c>
      <c r="I62" s="221">
        <f t="shared" si="22"/>
        <v>-8.1139506032055586E-4</v>
      </c>
      <c r="J62" s="221">
        <f t="shared" si="22"/>
        <v>-4.4064573961465165E-3</v>
      </c>
      <c r="K62" s="226">
        <f t="shared" ref="K62" si="23">AVERAGE(K56:K61)</f>
        <v>3.7997940953243416E-2</v>
      </c>
    </row>
    <row r="63" spans="1:13" ht="14.7" thickBot="1" x14ac:dyDescent="0.55000000000000004">
      <c r="A63" s="219" t="s">
        <v>61</v>
      </c>
      <c r="B63" s="220"/>
      <c r="C63" s="82"/>
      <c r="D63" s="222">
        <f>STDEV(D56:D61)</f>
        <v>2.1864387803905469E-2</v>
      </c>
      <c r="E63" s="222">
        <f t="shared" ref="E63:J63" si="24">STDEV(E56:E61)</f>
        <v>8.6093346701779268E-3</v>
      </c>
      <c r="F63" s="222">
        <f t="shared" si="24"/>
        <v>3.9956682611613408E-3</v>
      </c>
      <c r="G63" s="222">
        <f t="shared" si="24"/>
        <v>1.0354080472692149E-2</v>
      </c>
      <c r="H63" s="222">
        <f t="shared" si="24"/>
        <v>6.2466182164734787E-3</v>
      </c>
      <c r="I63" s="222">
        <f t="shared" si="24"/>
        <v>1.0199430738839834E-2</v>
      </c>
      <c r="J63" s="222">
        <f t="shared" si="24"/>
        <v>1.1190776149475039E-2</v>
      </c>
      <c r="K63" s="227">
        <f t="shared" ref="K63" si="25">STDEV(K56:K61)</f>
        <v>3.1808232307060973E-2</v>
      </c>
    </row>
    <row r="64" spans="1:13" x14ac:dyDescent="0.5">
      <c r="A64" s="218"/>
      <c r="B64" s="217"/>
    </row>
    <row r="65" spans="1:11" ht="18" thickBot="1" x14ac:dyDescent="0.6">
      <c r="A65" s="45" t="s">
        <v>201</v>
      </c>
      <c r="B65" s="133"/>
      <c r="C65" s="133"/>
      <c r="D65" s="133"/>
      <c r="E65" s="133"/>
      <c r="F65" s="133"/>
      <c r="G65" s="133"/>
      <c r="H65" s="133"/>
      <c r="I65" s="133"/>
      <c r="J65" s="133"/>
      <c r="K65" s="133"/>
    </row>
    <row r="66" spans="1:11" ht="24.35" thickBot="1" x14ac:dyDescent="0.55000000000000004">
      <c r="A66" s="160" t="s">
        <v>111</v>
      </c>
      <c r="B66" s="160" t="s">
        <v>112</v>
      </c>
      <c r="C66" s="139" t="s">
        <v>114</v>
      </c>
      <c r="D66" s="139" t="s">
        <v>115</v>
      </c>
      <c r="E66" s="139" t="s">
        <v>116</v>
      </c>
      <c r="F66" s="139" t="s">
        <v>117</v>
      </c>
      <c r="G66" s="139" t="s">
        <v>118</v>
      </c>
      <c r="H66" s="139" t="s">
        <v>119</v>
      </c>
      <c r="I66" s="139" t="s">
        <v>120</v>
      </c>
      <c r="J66" s="139" t="s">
        <v>121</v>
      </c>
      <c r="K66" s="224" t="s">
        <v>222</v>
      </c>
    </row>
    <row r="67" spans="1:11" ht="15" thickTop="1" thickBot="1" x14ac:dyDescent="0.55000000000000004">
      <c r="A67" s="223" t="s">
        <v>223</v>
      </c>
      <c r="B67" s="217"/>
    </row>
    <row r="68" spans="1:11" x14ac:dyDescent="0.5">
      <c r="A68" t="s">
        <v>189</v>
      </c>
      <c r="C68" s="159">
        <v>0.45610145622785053</v>
      </c>
      <c r="D68" s="159">
        <v>0.46339410939691444</v>
      </c>
      <c r="E68" s="159">
        <v>0.46752360368558754</v>
      </c>
      <c r="F68" s="159">
        <v>0.46414667145263272</v>
      </c>
      <c r="G68" s="159">
        <v>0.45558086560364464</v>
      </c>
      <c r="H68" s="159">
        <v>0.45558754531883133</v>
      </c>
      <c r="I68" s="159">
        <v>0.46261459382120712</v>
      </c>
      <c r="J68" s="159">
        <v>0.4866824894514768</v>
      </c>
      <c r="K68" s="228">
        <f>AVERAGE(C68:J68)</f>
        <v>0.46395391686976811</v>
      </c>
    </row>
    <row r="69" spans="1:11" ht="14.7" thickBot="1" x14ac:dyDescent="0.55000000000000004">
      <c r="A69" t="s">
        <v>190</v>
      </c>
      <c r="C69" s="159">
        <v>0.54389854377214941</v>
      </c>
      <c r="D69" s="159">
        <v>0.5366058906030855</v>
      </c>
      <c r="E69" s="159">
        <v>0.53247639631441246</v>
      </c>
      <c r="F69" s="159">
        <v>0.53585332854736722</v>
      </c>
      <c r="G69" s="159">
        <v>0.54441913439635536</v>
      </c>
      <c r="H69" s="159">
        <v>0.54441245468116872</v>
      </c>
      <c r="I69" s="159">
        <v>0.53738540617879282</v>
      </c>
      <c r="J69" s="159">
        <v>0.51331751054852326</v>
      </c>
      <c r="K69" s="229">
        <f>AVERAGE(C69:J69)</f>
        <v>0.53604608313023183</v>
      </c>
    </row>
    <row r="70" spans="1:11" x14ac:dyDescent="0.5">
      <c r="C70" s="159"/>
      <c r="D70" s="159"/>
      <c r="E70" s="159"/>
      <c r="F70" s="159"/>
      <c r="G70" s="159"/>
      <c r="H70" s="159"/>
      <c r="I70" s="159"/>
      <c r="J70" s="159"/>
    </row>
    <row r="71" spans="1:11" ht="14.7" thickBot="1" x14ac:dyDescent="0.55000000000000004">
      <c r="A71" s="105" t="s">
        <v>224</v>
      </c>
      <c r="C71" s="159"/>
      <c r="D71" s="159"/>
      <c r="E71" s="159"/>
      <c r="F71" s="159"/>
      <c r="G71" s="159"/>
      <c r="H71" s="159"/>
      <c r="I71" s="159"/>
      <c r="J71" s="159"/>
    </row>
    <row r="72" spans="1:11" x14ac:dyDescent="0.5">
      <c r="A72" s="235" t="s">
        <v>85</v>
      </c>
      <c r="B72" s="82"/>
      <c r="C72" s="216"/>
      <c r="D72" s="216">
        <f>+D68*D40+D69*D62</f>
        <v>5.6252997682657907E-3</v>
      </c>
      <c r="E72" s="216">
        <f t="shared" ref="E72:J72" si="26">+E68*E40+E69*E62</f>
        <v>3.1781357297372588E-2</v>
      </c>
      <c r="F72" s="216">
        <f t="shared" si="26"/>
        <v>2.0384267729709877E-2</v>
      </c>
      <c r="G72" s="216">
        <f t="shared" si="26"/>
        <v>1.8345403855000782E-2</v>
      </c>
      <c r="H72" s="216">
        <f t="shared" si="26"/>
        <v>1.7317076885966169E-2</v>
      </c>
      <c r="I72" s="216">
        <f t="shared" si="26"/>
        <v>3.2929713463005827E-2</v>
      </c>
      <c r="J72" s="216">
        <f t="shared" si="26"/>
        <v>3.7426229060708782E-3</v>
      </c>
      <c r="K72" s="236">
        <f>SUM(D72:J72)</f>
        <v>0.13012574190539192</v>
      </c>
    </row>
    <row r="73" spans="1:11" x14ac:dyDescent="0.5">
      <c r="A73" s="234" t="s">
        <v>61</v>
      </c>
      <c r="B73" s="220"/>
      <c r="C73" s="82"/>
      <c r="D73" s="216">
        <f>SQRT(((D68*D41)^2)+((D69*D63)^2)+(2*D69*D68*D63*D41*$K$74))</f>
        <v>6.5130848960315693E-2</v>
      </c>
      <c r="E73" s="216">
        <f t="shared" ref="E73:K73" si="27">SQRT(((E68*E41)^2)+((E69*E63)^2)+(2*E69*E68*E63*E41*$K$74))</f>
        <v>5.1198449572731258E-2</v>
      </c>
      <c r="F73" s="216">
        <f t="shared" si="27"/>
        <v>2.330746460682858E-2</v>
      </c>
      <c r="G73" s="216">
        <f t="shared" si="27"/>
        <v>4.1168241238832094E-2</v>
      </c>
      <c r="H73" s="216">
        <f t="shared" si="27"/>
        <v>3.9055601228849268E-2</v>
      </c>
      <c r="I73" s="216">
        <f t="shared" si="27"/>
        <v>4.1078942150609213E-2</v>
      </c>
      <c r="J73" s="216">
        <f t="shared" si="27"/>
        <v>4.7691604865223051E-2</v>
      </c>
      <c r="K73" s="238">
        <f t="shared" si="27"/>
        <v>9.9814517906877245E-2</v>
      </c>
    </row>
    <row r="74" spans="1:11" ht="14.7" thickBot="1" x14ac:dyDescent="0.55000000000000004">
      <c r="A74" s="82" t="s">
        <v>53</v>
      </c>
      <c r="B74" s="82"/>
      <c r="C74" s="82"/>
      <c r="D74" s="82"/>
      <c r="E74" s="82"/>
      <c r="F74" s="82"/>
      <c r="G74" s="82"/>
      <c r="H74" s="82"/>
      <c r="I74" s="82"/>
      <c r="J74" s="82"/>
      <c r="K74" s="237">
        <f>CORREL(D40:J40,D62:J62)</f>
        <v>-0.52121416320238501</v>
      </c>
    </row>
    <row r="76" spans="1:11" x14ac:dyDescent="0.5">
      <c r="J76" t="s">
        <v>206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7D030-ACD4-45BC-9208-87E4054B0C29}">
  <dimension ref="A1:M40"/>
  <sheetViews>
    <sheetView showGridLines="0" workbookViewId="0">
      <selection activeCell="F10" sqref="F10"/>
    </sheetView>
  </sheetViews>
  <sheetFormatPr defaultRowHeight="14.35" x14ac:dyDescent="0.5"/>
  <cols>
    <col min="1" max="1" width="17.05859375" customWidth="1"/>
    <col min="2" max="12" width="10" customWidth="1"/>
  </cols>
  <sheetData>
    <row r="1" spans="1:13" ht="23.35" x14ac:dyDescent="0.8">
      <c r="A1" s="130" t="s">
        <v>108</v>
      </c>
    </row>
    <row r="3" spans="1:13" ht="17.7" x14ac:dyDescent="0.55000000000000004">
      <c r="A3" s="45" t="s">
        <v>185</v>
      </c>
      <c r="B3" s="131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</row>
    <row r="5" spans="1:13" x14ac:dyDescent="0.5">
      <c r="A5" s="15" t="s">
        <v>186</v>
      </c>
      <c r="B5" s="134"/>
      <c r="F5" s="136">
        <v>0</v>
      </c>
      <c r="G5" s="136">
        <v>1</v>
      </c>
      <c r="H5" s="136">
        <v>2</v>
      </c>
      <c r="I5" s="136">
        <v>3</v>
      </c>
      <c r="J5" s="136">
        <v>4</v>
      </c>
      <c r="K5" s="136">
        <v>5</v>
      </c>
      <c r="L5" s="136">
        <v>6</v>
      </c>
      <c r="M5" s="136">
        <v>7</v>
      </c>
    </row>
    <row r="6" spans="1:13" ht="24.35" thickBot="1" x14ac:dyDescent="0.55000000000000004">
      <c r="A6" s="137" t="s">
        <v>111</v>
      </c>
      <c r="B6" s="138"/>
      <c r="C6" s="138"/>
      <c r="D6" s="138"/>
      <c r="E6" s="138"/>
      <c r="F6" s="139"/>
      <c r="G6" s="139" t="s">
        <v>115</v>
      </c>
      <c r="H6" s="139" t="s">
        <v>116</v>
      </c>
      <c r="I6" s="139" t="s">
        <v>117</v>
      </c>
      <c r="J6" s="139" t="s">
        <v>118</v>
      </c>
      <c r="K6" s="139" t="s">
        <v>119</v>
      </c>
      <c r="L6" s="139" t="s">
        <v>120</v>
      </c>
      <c r="M6" s="139" t="s">
        <v>121</v>
      </c>
    </row>
    <row r="7" spans="1:13" ht="14.7" thickTop="1" x14ac:dyDescent="0.5">
      <c r="A7" t="s">
        <v>35</v>
      </c>
      <c r="G7" s="166">
        <f>+'Fig. 2.10'!D40</f>
        <v>-1.0200703153502714E-2</v>
      </c>
      <c r="H7" s="166">
        <f>+'Fig. 2.10'!E40</f>
        <v>6.2376113738342842E-2</v>
      </c>
      <c r="I7" s="166">
        <f>+'Fig. 2.10'!F40</f>
        <v>3.4872518500371492E-2</v>
      </c>
      <c r="J7" s="166">
        <f>+'Fig. 2.10'!G40</f>
        <v>3.461452387768179E-2</v>
      </c>
      <c r="K7" s="166">
        <f>+'Fig. 2.10'!H40</f>
        <v>3.0315782279800266E-2</v>
      </c>
      <c r="L7" s="166">
        <f>+'Fig. 2.10'!I40</f>
        <v>7.2124281794627002E-2</v>
      </c>
      <c r="M7" s="166">
        <f>+'Fig. 2.10'!J40</f>
        <v>1.2337683761267929E-2</v>
      </c>
    </row>
    <row r="8" spans="1:13" x14ac:dyDescent="0.5">
      <c r="A8" t="s">
        <v>36</v>
      </c>
      <c r="G8" s="166">
        <f>+'Fig. 2.10'!D62</f>
        <v>1.9292083263697874E-2</v>
      </c>
      <c r="H8" s="166">
        <f>+'Fig. 2.10'!E62</f>
        <v>4.9186251947475612E-3</v>
      </c>
      <c r="I8" s="166">
        <f>+'Fig. 2.10'!F62</f>
        <v>7.8348012766351251E-3</v>
      </c>
      <c r="J8" s="166">
        <f>+'Fig. 2.10'!G62</f>
        <v>4.7310774761882279E-3</v>
      </c>
      <c r="K8" s="166">
        <f>+'Fig. 2.10'!H62</f>
        <v>6.4392061984417008E-3</v>
      </c>
      <c r="L8" s="166">
        <f>+'Fig. 2.10'!I62</f>
        <v>-8.1139506032055586E-4</v>
      </c>
      <c r="M8" s="166">
        <f>+'Fig. 2.10'!J62</f>
        <v>-4.4064573961465165E-3</v>
      </c>
    </row>
    <row r="10" spans="1:13" x14ac:dyDescent="0.5">
      <c r="A10" t="s">
        <v>191</v>
      </c>
      <c r="F10" s="58">
        <f>+G10*(1+G7)</f>
        <v>81757.421919520668</v>
      </c>
      <c r="G10" s="58">
        <v>82600</v>
      </c>
      <c r="H10" s="58">
        <v>82200</v>
      </c>
      <c r="I10" s="58">
        <v>84050</v>
      </c>
      <c r="J10" s="58">
        <v>85000</v>
      </c>
      <c r="K10" s="58">
        <v>85450</v>
      </c>
      <c r="L10" s="58">
        <v>87300</v>
      </c>
      <c r="M10" s="58">
        <v>92275</v>
      </c>
    </row>
    <row r="11" spans="1:13" x14ac:dyDescent="0.5">
      <c r="A11" t="s">
        <v>192</v>
      </c>
      <c r="F11" s="58">
        <f>+G11*(1+G8)</f>
        <v>97495.287764172695</v>
      </c>
      <c r="G11" s="58">
        <v>95650</v>
      </c>
      <c r="H11" s="58">
        <v>93620</v>
      </c>
      <c r="I11" s="58">
        <v>97035</v>
      </c>
      <c r="J11" s="58">
        <v>101575</v>
      </c>
      <c r="K11" s="58">
        <v>102110</v>
      </c>
      <c r="L11" s="58">
        <v>101410</v>
      </c>
      <c r="M11" s="58">
        <v>97325</v>
      </c>
    </row>
    <row r="12" spans="1:13" ht="14.7" thickBot="1" x14ac:dyDescent="0.55000000000000004">
      <c r="A12" t="s">
        <v>193</v>
      </c>
      <c r="F12" s="169">
        <f t="shared" ref="F12:M12" si="0">SUM(F10:F11)</f>
        <v>179252.70968369336</v>
      </c>
      <c r="G12" s="169">
        <f t="shared" si="0"/>
        <v>178250</v>
      </c>
      <c r="H12" s="169">
        <f t="shared" si="0"/>
        <v>175820</v>
      </c>
      <c r="I12" s="169">
        <f t="shared" si="0"/>
        <v>181085</v>
      </c>
      <c r="J12" s="169">
        <f t="shared" si="0"/>
        <v>186575</v>
      </c>
      <c r="K12" s="169">
        <f t="shared" si="0"/>
        <v>187560</v>
      </c>
      <c r="L12" s="169">
        <f t="shared" si="0"/>
        <v>188710</v>
      </c>
      <c r="M12" s="169">
        <f t="shared" si="0"/>
        <v>189600</v>
      </c>
    </row>
    <row r="13" spans="1:13" ht="14.7" thickTop="1" x14ac:dyDescent="0.5">
      <c r="A13" t="s">
        <v>199</v>
      </c>
      <c r="G13" s="159">
        <f t="shared" ref="G13:M13" si="1">+G12/F12-1</f>
        <v>-5.5938327820133082E-3</v>
      </c>
      <c r="H13" s="159">
        <f t="shared" si="1"/>
        <v>-1.3632538569424923E-2</v>
      </c>
      <c r="I13" s="159">
        <f t="shared" si="1"/>
        <v>2.9945398703219217E-2</v>
      </c>
      <c r="J13" s="159">
        <f t="shared" si="1"/>
        <v>3.031725432807808E-2</v>
      </c>
      <c r="K13" s="159">
        <f t="shared" si="1"/>
        <v>5.2793782661129107E-3</v>
      </c>
      <c r="L13" s="159">
        <f t="shared" si="1"/>
        <v>6.1313712945190169E-3</v>
      </c>
      <c r="M13" s="159">
        <f t="shared" si="1"/>
        <v>4.7162312543056473E-3</v>
      </c>
    </row>
    <row r="14" spans="1:13" x14ac:dyDescent="0.5">
      <c r="A14" t="s">
        <v>200</v>
      </c>
      <c r="G14" s="159">
        <f>+G13</f>
        <v>-5.5938327820133082E-3</v>
      </c>
      <c r="H14" s="159">
        <f t="shared" ref="H14:M14" si="2">+G14+H13</f>
        <v>-1.9226371351438232E-2</v>
      </c>
      <c r="I14" s="159">
        <f t="shared" si="2"/>
        <v>1.0719027351780985E-2</v>
      </c>
      <c r="J14" s="159">
        <f t="shared" si="2"/>
        <v>4.1036281679859066E-2</v>
      </c>
      <c r="K14" s="159">
        <f t="shared" si="2"/>
        <v>4.6315659945971976E-2</v>
      </c>
      <c r="L14" s="159">
        <f t="shared" si="2"/>
        <v>5.2447031240490993E-2</v>
      </c>
      <c r="M14" s="159">
        <f t="shared" si="2"/>
        <v>5.7163262494796641E-2</v>
      </c>
    </row>
    <row r="15" spans="1:13" x14ac:dyDescent="0.5">
      <c r="G15" s="58"/>
      <c r="H15" s="58"/>
      <c r="I15" s="58"/>
      <c r="J15" s="58"/>
      <c r="K15" s="58"/>
      <c r="L15" s="58"/>
      <c r="M15" s="58"/>
    </row>
    <row r="16" spans="1:13" x14ac:dyDescent="0.5">
      <c r="A16" t="s">
        <v>189</v>
      </c>
      <c r="F16" s="159">
        <f t="shared" ref="F16" si="3">+F10/F$12</f>
        <v>0.45610145622785053</v>
      </c>
      <c r="G16" s="159">
        <f t="shared" ref="G16:M17" si="4">+G10/G$12</f>
        <v>0.46339410939691444</v>
      </c>
      <c r="H16" s="159">
        <f t="shared" si="4"/>
        <v>0.46752360368558754</v>
      </c>
      <c r="I16" s="159">
        <f t="shared" si="4"/>
        <v>0.46414667145263272</v>
      </c>
      <c r="J16" s="159">
        <f t="shared" si="4"/>
        <v>0.45558086560364464</v>
      </c>
      <c r="K16" s="159">
        <f t="shared" si="4"/>
        <v>0.45558754531883133</v>
      </c>
      <c r="L16" s="159">
        <f t="shared" si="4"/>
        <v>0.46261459382120712</v>
      </c>
      <c r="M16" s="159">
        <f t="shared" si="4"/>
        <v>0.4866824894514768</v>
      </c>
    </row>
    <row r="17" spans="1:13" x14ac:dyDescent="0.5">
      <c r="A17" t="s">
        <v>190</v>
      </c>
      <c r="F17" s="159">
        <f t="shared" ref="F17" si="5">+F11/F$12</f>
        <v>0.54389854377214941</v>
      </c>
      <c r="G17" s="159">
        <f t="shared" si="4"/>
        <v>0.5366058906030855</v>
      </c>
      <c r="H17" s="159">
        <f t="shared" si="4"/>
        <v>0.53247639631441246</v>
      </c>
      <c r="I17" s="159">
        <f t="shared" si="4"/>
        <v>0.53585332854736722</v>
      </c>
      <c r="J17" s="159">
        <f t="shared" si="4"/>
        <v>0.54441913439635536</v>
      </c>
      <c r="K17" s="159">
        <f t="shared" si="4"/>
        <v>0.54441245468116872</v>
      </c>
      <c r="L17" s="159">
        <f t="shared" si="4"/>
        <v>0.53738540617879282</v>
      </c>
      <c r="M17" s="159">
        <f t="shared" si="4"/>
        <v>0.51331751054852326</v>
      </c>
    </row>
    <row r="19" spans="1:13" ht="14.7" thickBot="1" x14ac:dyDescent="0.55000000000000004">
      <c r="A19" s="175" t="s">
        <v>198</v>
      </c>
      <c r="B19" s="176"/>
      <c r="C19" s="176"/>
      <c r="D19" s="176"/>
      <c r="E19" s="176"/>
      <c r="F19" s="176"/>
      <c r="G19" s="176"/>
      <c r="H19" s="176"/>
      <c r="I19" s="176"/>
      <c r="J19" s="176"/>
      <c r="K19" s="176"/>
      <c r="L19" s="176"/>
      <c r="M19" s="176"/>
    </row>
    <row r="20" spans="1:13" ht="14.7" thickBot="1" x14ac:dyDescent="0.55000000000000004">
      <c r="A20" s="171" t="s">
        <v>194</v>
      </c>
      <c r="B20" s="172"/>
      <c r="C20" s="172"/>
      <c r="D20" s="170"/>
      <c r="F20" s="173" t="s">
        <v>196</v>
      </c>
      <c r="G20" s="172"/>
      <c r="H20" s="172"/>
      <c r="I20" s="170"/>
      <c r="K20" s="173" t="s">
        <v>201</v>
      </c>
      <c r="L20" s="172"/>
      <c r="M20" s="172"/>
    </row>
    <row r="21" spans="1:13" ht="14.7" thickTop="1" x14ac:dyDescent="0.5">
      <c r="A21" t="s">
        <v>195</v>
      </c>
      <c r="C21" s="43">
        <f>AVERAGE(F7:M7)</f>
        <v>3.3777171542655512E-2</v>
      </c>
      <c r="D21" s="177"/>
      <c r="F21" s="177" t="s">
        <v>195</v>
      </c>
      <c r="G21" s="177"/>
      <c r="H21" s="43">
        <f>AVERAGE(F8:M8)</f>
        <v>5.4282772790347749E-3</v>
      </c>
      <c r="I21" s="177"/>
      <c r="K21" s="177" t="s">
        <v>195</v>
      </c>
      <c r="L21" s="177"/>
      <c r="M21" s="43">
        <f>+(C23*C21)+(H23*H21)</f>
        <v>1.8580857811568516E-2</v>
      </c>
    </row>
    <row r="22" spans="1:13" x14ac:dyDescent="0.5">
      <c r="A22" t="s">
        <v>61</v>
      </c>
      <c r="C22" s="167">
        <f>STDEV(F7:M7)</f>
        <v>2.7976143461969361E-2</v>
      </c>
      <c r="D22" s="177"/>
      <c r="F22" s="177" t="s">
        <v>61</v>
      </c>
      <c r="G22" s="177"/>
      <c r="H22" s="167">
        <f>STDEV(F8:M8)</f>
        <v>7.4768509554194087E-3</v>
      </c>
      <c r="I22" s="177"/>
      <c r="K22" s="177" t="s">
        <v>203</v>
      </c>
      <c r="L22" s="177"/>
      <c r="M22" s="167">
        <f>+((C23*C22)^2)+((H23*H22)^2)+(2*C23*C22*H22*H23*C26)</f>
        <v>1.3030587654364655E-4</v>
      </c>
    </row>
    <row r="23" spans="1:13" x14ac:dyDescent="0.5">
      <c r="A23" t="s">
        <v>197</v>
      </c>
      <c r="C23" s="43">
        <f>AVERAGE(F16:M16)</f>
        <v>0.46395391686976811</v>
      </c>
      <c r="D23" s="177"/>
      <c r="F23" s="177" t="s">
        <v>197</v>
      </c>
      <c r="G23" s="177"/>
      <c r="H23" s="167">
        <f>AVERAGE(F17:M17)</f>
        <v>0.53604608313023183</v>
      </c>
      <c r="I23" s="177"/>
      <c r="K23" s="177" t="s">
        <v>61</v>
      </c>
      <c r="L23" s="177"/>
      <c r="M23" s="167">
        <f>SQRT(M22)</f>
        <v>1.1415159943848643E-2</v>
      </c>
    </row>
    <row r="24" spans="1:13" x14ac:dyDescent="0.5">
      <c r="C24" s="43"/>
      <c r="D24" s="177"/>
      <c r="F24" s="177"/>
      <c r="G24" s="177"/>
      <c r="H24" s="167"/>
      <c r="I24" s="177"/>
      <c r="K24" s="177"/>
      <c r="L24" s="177"/>
      <c r="M24" s="167"/>
    </row>
    <row r="25" spans="1:13" x14ac:dyDescent="0.5">
      <c r="A25" t="s">
        <v>187</v>
      </c>
      <c r="C25" s="168">
        <f>COVAR(G7:M7,G8:M8)</f>
        <v>-9.3449286255156846E-5</v>
      </c>
    </row>
    <row r="26" spans="1:13" x14ac:dyDescent="0.5">
      <c r="A26" t="s">
        <v>188</v>
      </c>
      <c r="C26" s="168">
        <f>CORREL(G7:M7,G8:M8)</f>
        <v>-0.52121416320238501</v>
      </c>
    </row>
    <row r="27" spans="1:13" ht="14.7" thickBot="1" x14ac:dyDescent="0.55000000000000004"/>
    <row r="28" spans="1:13" x14ac:dyDescent="0.5">
      <c r="A28" s="178" t="s">
        <v>202</v>
      </c>
      <c r="B28" s="178"/>
      <c r="C28" s="178"/>
      <c r="D28" s="178"/>
      <c r="E28" s="178"/>
      <c r="F28" s="178"/>
      <c r="G28" s="183"/>
      <c r="H28" s="178"/>
      <c r="I28" s="178"/>
      <c r="J28" s="178"/>
      <c r="K28" s="178"/>
      <c r="L28" s="178"/>
      <c r="M28" s="178"/>
    </row>
    <row r="29" spans="1:13" ht="29" thickBot="1" x14ac:dyDescent="0.55000000000000004">
      <c r="B29" s="174"/>
      <c r="C29" s="174"/>
      <c r="D29" s="182"/>
      <c r="E29" s="182"/>
      <c r="F29" s="182"/>
      <c r="G29" s="184" t="s">
        <v>204</v>
      </c>
      <c r="H29" s="182"/>
      <c r="I29" s="182"/>
      <c r="J29" s="182"/>
      <c r="K29" s="174"/>
      <c r="L29" s="174"/>
      <c r="M29" s="174"/>
    </row>
    <row r="30" spans="1:13" x14ac:dyDescent="0.5">
      <c r="A30" t="s">
        <v>35</v>
      </c>
      <c r="B30" s="179">
        <v>0</v>
      </c>
      <c r="C30" s="179">
        <v>0.1</v>
      </c>
      <c r="D30" s="179">
        <v>0.2</v>
      </c>
      <c r="E30" s="179">
        <v>0.3</v>
      </c>
      <c r="F30" s="177">
        <v>0.4</v>
      </c>
      <c r="G30" s="185">
        <f>+C23</f>
        <v>0.46395391686976811</v>
      </c>
      <c r="H30" s="177">
        <v>0.5</v>
      </c>
      <c r="I30" s="177">
        <v>0.6</v>
      </c>
      <c r="J30" s="177">
        <v>0.7</v>
      </c>
      <c r="K30" s="177">
        <v>0.8</v>
      </c>
      <c r="L30" s="177">
        <v>0.9</v>
      </c>
      <c r="M30" s="177">
        <v>1</v>
      </c>
    </row>
    <row r="31" spans="1:13" x14ac:dyDescent="0.5">
      <c r="A31" t="s">
        <v>36</v>
      </c>
      <c r="B31" s="179">
        <f>1-B30</f>
        <v>1</v>
      </c>
      <c r="C31" s="179">
        <f>1-C30</f>
        <v>0.9</v>
      </c>
      <c r="D31" s="179">
        <f t="shared" ref="D31" si="6">1-D30</f>
        <v>0.8</v>
      </c>
      <c r="E31" s="179">
        <f t="shared" ref="E31" si="7">1-E30</f>
        <v>0.7</v>
      </c>
      <c r="F31" s="177">
        <f t="shared" ref="F31" si="8">1-F30</f>
        <v>0.6</v>
      </c>
      <c r="G31" s="185">
        <f>+H23</f>
        <v>0.53604608313023183</v>
      </c>
      <c r="H31" s="177">
        <f t="shared" ref="H31" si="9">1-H30</f>
        <v>0.5</v>
      </c>
      <c r="I31" s="177">
        <f t="shared" ref="I31" si="10">1-I30</f>
        <v>0.4</v>
      </c>
      <c r="J31" s="177">
        <f t="shared" ref="J31" si="11">1-J30</f>
        <v>0.30000000000000004</v>
      </c>
      <c r="K31" s="177">
        <f t="shared" ref="K31" si="12">1-K30</f>
        <v>0.19999999999999996</v>
      </c>
      <c r="L31" s="177">
        <f t="shared" ref="L31:M31" si="13">1-L30</f>
        <v>9.9999999999999978E-2</v>
      </c>
      <c r="M31" s="177">
        <f t="shared" si="13"/>
        <v>0</v>
      </c>
    </row>
    <row r="32" spans="1:13" x14ac:dyDescent="0.5">
      <c r="B32" s="179"/>
      <c r="C32" s="179"/>
      <c r="D32" s="179"/>
      <c r="E32" s="179"/>
      <c r="F32" s="177"/>
      <c r="G32" s="186"/>
      <c r="H32" s="177"/>
      <c r="I32" s="177"/>
      <c r="J32" s="177"/>
      <c r="K32" s="177"/>
      <c r="L32" s="177"/>
      <c r="M32" s="177"/>
    </row>
    <row r="33" spans="1:13" x14ac:dyDescent="0.5">
      <c r="A33" t="s">
        <v>85</v>
      </c>
      <c r="B33" s="180">
        <f t="shared" ref="B33:M33" si="14">+(B30*$C$21)+(B31*$H$21)</f>
        <v>5.4282772790347749E-3</v>
      </c>
      <c r="C33" s="180">
        <f t="shared" si="14"/>
        <v>8.2631667053968492E-3</v>
      </c>
      <c r="D33" s="180">
        <f t="shared" si="14"/>
        <v>1.1098056131758922E-2</v>
      </c>
      <c r="E33" s="180">
        <f t="shared" si="14"/>
        <v>1.3932945558120996E-2</v>
      </c>
      <c r="F33" s="167">
        <f t="shared" si="14"/>
        <v>1.676783498448307E-2</v>
      </c>
      <c r="G33" s="187">
        <f t="shared" si="14"/>
        <v>1.8580857811568516E-2</v>
      </c>
      <c r="H33" s="167">
        <f t="shared" si="14"/>
        <v>1.9602724410845145E-2</v>
      </c>
      <c r="I33" s="167">
        <f t="shared" si="14"/>
        <v>2.2437613837207215E-2</v>
      </c>
      <c r="J33" s="167">
        <f t="shared" si="14"/>
        <v>2.527250326356929E-2</v>
      </c>
      <c r="K33" s="167">
        <f t="shared" si="14"/>
        <v>2.8107392689931367E-2</v>
      </c>
      <c r="L33" s="167">
        <f t="shared" si="14"/>
        <v>3.0942282116293438E-2</v>
      </c>
      <c r="M33" s="167">
        <f t="shared" si="14"/>
        <v>3.3777171542655512E-2</v>
      </c>
    </row>
    <row r="34" spans="1:13" x14ac:dyDescent="0.5">
      <c r="A34" t="s">
        <v>61</v>
      </c>
      <c r="B34" s="180">
        <f t="shared" ref="B34:M34" si="15">SQRT(((B30*$C$22)^2)+((B31*$H$22)^2)+(2*B30*$C$22*B31*$H$22*$C$26))</f>
        <v>7.4768509554194087E-3</v>
      </c>
      <c r="C34" s="180">
        <f t="shared" si="15"/>
        <v>5.7865334256534317E-3</v>
      </c>
      <c r="D34" s="180">
        <f t="shared" si="15"/>
        <v>5.6742367521143318E-3</v>
      </c>
      <c r="E34" s="180">
        <f t="shared" si="15"/>
        <v>7.214033622605167E-3</v>
      </c>
      <c r="F34" s="167">
        <f t="shared" si="15"/>
        <v>9.6446837300817132E-3</v>
      </c>
      <c r="G34" s="187">
        <f t="shared" si="15"/>
        <v>1.1415159943848643E-2</v>
      </c>
      <c r="H34" s="167">
        <f t="shared" si="15"/>
        <v>1.2455115100018959E-2</v>
      </c>
      <c r="I34" s="167">
        <f t="shared" si="15"/>
        <v>1.5439306487414839E-2</v>
      </c>
      <c r="J34" s="167">
        <f t="shared" si="15"/>
        <v>1.8513422218113317E-2</v>
      </c>
      <c r="K34" s="167">
        <f t="shared" si="15"/>
        <v>2.1639171527489814E-2</v>
      </c>
      <c r="L34" s="167">
        <f t="shared" si="15"/>
        <v>2.4797036341512917E-2</v>
      </c>
      <c r="M34" s="167">
        <f t="shared" si="15"/>
        <v>2.7976143461969361E-2</v>
      </c>
    </row>
    <row r="35" spans="1:13" ht="14.7" thickBot="1" x14ac:dyDescent="0.55000000000000004">
      <c r="B35" s="181"/>
      <c r="C35" s="181"/>
      <c r="D35" s="181"/>
      <c r="E35" s="181"/>
      <c r="G35" s="188"/>
    </row>
    <row r="38" spans="1:13" ht="11.35" customHeight="1" x14ac:dyDescent="0.5">
      <c r="C38" s="296" t="s">
        <v>205</v>
      </c>
      <c r="D38" s="296"/>
    </row>
    <row r="39" spans="1:13" x14ac:dyDescent="0.5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</row>
    <row r="40" spans="1:13" x14ac:dyDescent="0.5">
      <c r="M40" s="129" t="s">
        <v>207</v>
      </c>
    </row>
  </sheetData>
  <mergeCells count="1">
    <mergeCell ref="C38:D38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32EAD-1697-4559-B084-EE7734D5098E}">
  <dimension ref="D3:E14"/>
  <sheetViews>
    <sheetView workbookViewId="0">
      <selection activeCell="E29" sqref="E29"/>
    </sheetView>
  </sheetViews>
  <sheetFormatPr defaultRowHeight="14.35" x14ac:dyDescent="0.5"/>
  <sheetData>
    <row r="3" spans="4:5" x14ac:dyDescent="0.5">
      <c r="D3" t="s">
        <v>67</v>
      </c>
      <c r="E3" t="s">
        <v>68</v>
      </c>
    </row>
    <row r="4" spans="4:5" x14ac:dyDescent="0.5">
      <c r="D4" s="115">
        <v>5.0968715895144943</v>
      </c>
      <c r="E4" s="115">
        <v>2.0833333333333335</v>
      </c>
    </row>
    <row r="5" spans="4:5" x14ac:dyDescent="0.5">
      <c r="D5" s="116">
        <v>3.4970082556720183</v>
      </c>
      <c r="E5" s="116">
        <v>3.0425000000000004</v>
      </c>
    </row>
    <row r="6" spans="4:5" x14ac:dyDescent="0.5">
      <c r="D6" s="128">
        <v>2.7292462908244652</v>
      </c>
      <c r="E6" s="128">
        <v>4.0016666666666669</v>
      </c>
    </row>
    <row r="7" spans="4:5" x14ac:dyDescent="0.5">
      <c r="D7" s="128">
        <v>3.4113422178407378</v>
      </c>
      <c r="E7" s="128">
        <v>4.9608333333333343</v>
      </c>
    </row>
    <row r="8" spans="4:5" x14ac:dyDescent="0.5">
      <c r="D8" s="116">
        <v>4.9794053835742931</v>
      </c>
      <c r="E8" s="116">
        <v>5.9200000000000008</v>
      </c>
    </row>
    <row r="9" spans="4:5" x14ac:dyDescent="0.5">
      <c r="D9" s="116">
        <v>6.8498505134212468</v>
      </c>
      <c r="E9" s="116">
        <v>6.8791666666666682</v>
      </c>
    </row>
    <row r="10" spans="4:5" x14ac:dyDescent="0.5">
      <c r="D10" s="116">
        <v>8.8326201080975189</v>
      </c>
      <c r="E10" s="116">
        <v>7.8383333333333347</v>
      </c>
    </row>
    <row r="11" spans="4:5" x14ac:dyDescent="0.5">
      <c r="D11" s="116">
        <v>10.866400311382908</v>
      </c>
      <c r="E11" s="116">
        <v>8.7975000000000012</v>
      </c>
    </row>
    <row r="12" spans="4:5" x14ac:dyDescent="0.5">
      <c r="D12" s="116">
        <v>12.927137553069475</v>
      </c>
      <c r="E12" s="116">
        <v>9.7566666666666677</v>
      </c>
    </row>
    <row r="13" spans="4:5" x14ac:dyDescent="0.5">
      <c r="D13" s="116">
        <v>15.00372842796877</v>
      </c>
      <c r="E13" s="116">
        <v>10.715833333333336</v>
      </c>
    </row>
    <row r="14" spans="4:5" x14ac:dyDescent="0.5">
      <c r="D14" s="116">
        <v>17.09039496325348</v>
      </c>
      <c r="E14" s="116">
        <v>11.675000000000002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CA9BC-6138-4D2B-A54F-47AE287DB3D4}">
  <dimension ref="A1:K12"/>
  <sheetViews>
    <sheetView workbookViewId="0">
      <selection activeCell="G18" sqref="G18"/>
    </sheetView>
  </sheetViews>
  <sheetFormatPr defaultRowHeight="14.35" x14ac:dyDescent="0.5"/>
  <cols>
    <col min="1" max="1" width="11.76171875" bestFit="1" customWidth="1"/>
    <col min="2" max="2" width="8.52734375" bestFit="1" customWidth="1"/>
  </cols>
  <sheetData>
    <row r="1" spans="1:11" x14ac:dyDescent="0.5">
      <c r="A1" t="s">
        <v>67</v>
      </c>
      <c r="B1" t="s">
        <v>68</v>
      </c>
      <c r="D1" s="87" t="s">
        <v>67</v>
      </c>
      <c r="E1" s="88" t="s">
        <v>68</v>
      </c>
      <c r="G1" t="s">
        <v>67</v>
      </c>
      <c r="H1" t="s">
        <v>68</v>
      </c>
      <c r="J1" t="s">
        <v>67</v>
      </c>
      <c r="K1" t="s">
        <v>68</v>
      </c>
    </row>
    <row r="2" spans="1:11" x14ac:dyDescent="0.5">
      <c r="A2">
        <v>7.0489360899358422</v>
      </c>
      <c r="B2">
        <v>4.25</v>
      </c>
      <c r="D2">
        <v>7.0489360899358422</v>
      </c>
      <c r="E2">
        <v>4.25</v>
      </c>
      <c r="G2">
        <v>7.0489360899358422</v>
      </c>
      <c r="H2">
        <v>4.25</v>
      </c>
      <c r="J2">
        <v>7.0489360899358422</v>
      </c>
      <c r="K2">
        <v>4.25</v>
      </c>
    </row>
    <row r="3" spans="1:11" x14ac:dyDescent="0.5">
      <c r="A3">
        <v>4.9062689490079929</v>
      </c>
      <c r="B3">
        <v>4.9950000000000001</v>
      </c>
      <c r="D3">
        <v>6.5170526313664219</v>
      </c>
      <c r="E3">
        <v>4.9950000000000001</v>
      </c>
      <c r="G3">
        <v>7.8357193896594239</v>
      </c>
      <c r="H3">
        <v>4.9950000000000001</v>
      </c>
      <c r="J3">
        <v>4.852365572225092</v>
      </c>
      <c r="K3">
        <v>4.9950000000000001</v>
      </c>
    </row>
    <row r="4" spans="1:11" x14ac:dyDescent="0.5">
      <c r="A4">
        <v>2.8263757711953303</v>
      </c>
      <c r="B4">
        <v>5.74</v>
      </c>
      <c r="D4">
        <v>6.3796865126744304</v>
      </c>
      <c r="E4">
        <v>5.74</v>
      </c>
      <c r="G4">
        <v>8.6225026893830048</v>
      </c>
      <c r="H4">
        <v>5.74</v>
      </c>
      <c r="J4">
        <v>2.6557950545143414</v>
      </c>
      <c r="K4">
        <v>5.74</v>
      </c>
    </row>
    <row r="5" spans="1:11" x14ac:dyDescent="0.5">
      <c r="A5">
        <v>1.1992810346203251</v>
      </c>
      <c r="B5">
        <v>6.4849999999999994</v>
      </c>
      <c r="D5">
        <v>6.6612892896195408</v>
      </c>
      <c r="E5">
        <v>6.4849999999999994</v>
      </c>
      <c r="G5">
        <v>9.4092859891065874</v>
      </c>
      <c r="H5">
        <v>6.4849999999999994</v>
      </c>
      <c r="J5">
        <v>0.45922453680359088</v>
      </c>
      <c r="K5">
        <v>6.4849999999999994</v>
      </c>
    </row>
    <row r="6" spans="1:11" x14ac:dyDescent="0.5">
      <c r="A6">
        <v>2.1026411962101386</v>
      </c>
      <c r="B6">
        <v>7.2299999999999995</v>
      </c>
      <c r="D6">
        <v>7.3136242725477771</v>
      </c>
      <c r="E6">
        <v>7.2299999999999995</v>
      </c>
      <c r="G6">
        <v>10.19606928883017</v>
      </c>
      <c r="H6">
        <v>7.2299999999999995</v>
      </c>
      <c r="J6">
        <v>1.7373459809071594</v>
      </c>
      <c r="K6">
        <v>7.2299999999999995</v>
      </c>
    </row>
    <row r="7" spans="1:11" x14ac:dyDescent="0.5">
      <c r="A7">
        <v>4.1154434754956846</v>
      </c>
      <c r="B7">
        <v>7.9749999999999996</v>
      </c>
      <c r="D7">
        <v>8.2492045071024869</v>
      </c>
      <c r="E7">
        <v>7.9749999999999996</v>
      </c>
      <c r="G7">
        <v>10.982852588553751</v>
      </c>
      <c r="H7">
        <v>7.9749999999999996</v>
      </c>
      <c r="J7">
        <v>3.9339164986179083</v>
      </c>
      <c r="K7">
        <v>7.9749999999999996</v>
      </c>
    </row>
    <row r="8" spans="1:11" x14ac:dyDescent="0.5">
      <c r="A8">
        <v>6.2438449692477151</v>
      </c>
      <c r="B8">
        <v>8.7199999999999989</v>
      </c>
      <c r="D8">
        <v>9.3836879743520889</v>
      </c>
      <c r="E8">
        <v>8.7199999999999989</v>
      </c>
      <c r="G8">
        <v>11.769635888277332</v>
      </c>
      <c r="H8">
        <v>8.7199999999999989</v>
      </c>
      <c r="J8">
        <v>6.130487016328658</v>
      </c>
      <c r="K8">
        <v>8.7199999999999989</v>
      </c>
    </row>
    <row r="9" spans="1:11" x14ac:dyDescent="0.5">
      <c r="A9">
        <v>8.4004330245529584</v>
      </c>
      <c r="B9">
        <v>9.4649999999999999</v>
      </c>
      <c r="D9">
        <v>10.653721180883231</v>
      </c>
      <c r="E9">
        <v>9.4649999999999999</v>
      </c>
      <c r="G9">
        <v>12.556419188000913</v>
      </c>
      <c r="H9">
        <v>9.4649999999999999</v>
      </c>
      <c r="J9">
        <v>8.3270575340394064</v>
      </c>
      <c r="K9">
        <v>9.4649999999999999</v>
      </c>
    </row>
    <row r="10" spans="1:11" x14ac:dyDescent="0.5">
      <c r="A10">
        <v>10.567965745591719</v>
      </c>
      <c r="B10">
        <v>10.209999999999999</v>
      </c>
      <c r="D10">
        <v>12.016401291568119</v>
      </c>
      <c r="E10">
        <v>10.209999999999999</v>
      </c>
      <c r="G10">
        <v>13.343202487724495</v>
      </c>
      <c r="H10">
        <v>10.209999999999999</v>
      </c>
      <c r="J10">
        <v>10.523628051750157</v>
      </c>
      <c r="K10">
        <v>10.209999999999999</v>
      </c>
    </row>
    <row r="11" spans="1:11" x14ac:dyDescent="0.5">
      <c r="A11">
        <v>12.740858487558832</v>
      </c>
      <c r="B11">
        <v>10.954999999999998</v>
      </c>
      <c r="D11">
        <v>13.443584901357225</v>
      </c>
      <c r="E11">
        <v>10.954999999999998</v>
      </c>
      <c r="G11">
        <v>14.129985787448076</v>
      </c>
      <c r="H11">
        <v>10.954999999999998</v>
      </c>
      <c r="J11">
        <v>12.720198569460905</v>
      </c>
      <c r="K11">
        <v>10.954999999999998</v>
      </c>
    </row>
    <row r="12" spans="1:11" x14ac:dyDescent="0.5">
      <c r="A12">
        <v>14.916769087171657</v>
      </c>
      <c r="B12">
        <v>11.699999999999998</v>
      </c>
      <c r="D12">
        <v>14.916769087171657</v>
      </c>
      <c r="E12">
        <v>11.699999999999998</v>
      </c>
      <c r="G12">
        <v>14.916769087171657</v>
      </c>
      <c r="H12">
        <v>11.699999999999998</v>
      </c>
      <c r="J12">
        <v>14.916769087171657</v>
      </c>
      <c r="K12">
        <v>11.699999999999998</v>
      </c>
    </row>
  </sheetData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993D8-4D4E-48F0-9352-F08BD3653FA3}">
  <dimension ref="A1"/>
  <sheetViews>
    <sheetView workbookViewId="0">
      <selection activeCell="E11" sqref="E11"/>
    </sheetView>
  </sheetViews>
  <sheetFormatPr defaultRowHeight="14.35" x14ac:dyDescent="0.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9AF3D-65B2-4A12-8034-5A93C7E8067D}">
  <dimension ref="A1"/>
  <sheetViews>
    <sheetView workbookViewId="0">
      <selection activeCell="B2" sqref="B2:C13"/>
    </sheetView>
  </sheetViews>
  <sheetFormatPr defaultRowHeight="14.35" x14ac:dyDescent="0.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08CE8-44FC-464F-BC54-677256C6A1E3}">
  <dimension ref="A4:O20"/>
  <sheetViews>
    <sheetView topLeftCell="A7" workbookViewId="0">
      <selection activeCell="D23" sqref="D23"/>
    </sheetView>
  </sheetViews>
  <sheetFormatPr defaultRowHeight="14.35" x14ac:dyDescent="0.5"/>
  <sheetData>
    <row r="4" spans="1:15" ht="17.7" x14ac:dyDescent="0.55000000000000004">
      <c r="A4" s="45" t="s">
        <v>37</v>
      </c>
      <c r="B4" s="46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</row>
    <row r="5" spans="1:15" ht="14.7" thickBot="1" x14ac:dyDescent="0.55000000000000004">
      <c r="A5" s="48"/>
      <c r="B5" s="43"/>
    </row>
    <row r="6" spans="1:15" ht="14.7" thickBot="1" x14ac:dyDescent="0.55000000000000004">
      <c r="A6" s="49" t="s">
        <v>38</v>
      </c>
      <c r="B6" s="50">
        <v>0.2</v>
      </c>
    </row>
    <row r="7" spans="1:15" ht="14.7" thickBot="1" x14ac:dyDescent="0.55000000000000004"/>
    <row r="8" spans="1:15" ht="29.25" customHeight="1" thickBot="1" x14ac:dyDescent="0.55000000000000004">
      <c r="A8" s="51"/>
      <c r="B8" s="52" t="s">
        <v>39</v>
      </c>
      <c r="C8" s="53"/>
      <c r="D8" s="52" t="s">
        <v>40</v>
      </c>
      <c r="E8" s="54" t="s">
        <v>41</v>
      </c>
      <c r="F8" s="52" t="s">
        <v>42</v>
      </c>
      <c r="G8" s="52" t="s">
        <v>43</v>
      </c>
      <c r="H8" s="55" t="s">
        <v>44</v>
      </c>
      <c r="I8" s="53"/>
      <c r="J8" s="53"/>
      <c r="K8" s="56" t="s">
        <v>45</v>
      </c>
    </row>
    <row r="9" spans="1:15" x14ac:dyDescent="0.5">
      <c r="A9" s="37" t="s">
        <v>46</v>
      </c>
      <c r="B9" s="57"/>
      <c r="E9" s="58"/>
    </row>
    <row r="10" spans="1:15" x14ac:dyDescent="0.5">
      <c r="A10" t="s">
        <v>47</v>
      </c>
      <c r="B10" s="59">
        <v>50</v>
      </c>
      <c r="D10" s="60"/>
      <c r="E10" s="61">
        <v>3</v>
      </c>
      <c r="F10" s="60">
        <v>0</v>
      </c>
      <c r="G10" s="60"/>
      <c r="H10" s="60"/>
    </row>
    <row r="11" spans="1:15" x14ac:dyDescent="0.5">
      <c r="B11" s="59"/>
      <c r="D11" s="60"/>
      <c r="E11" s="60"/>
      <c r="F11" s="60"/>
      <c r="G11" s="60"/>
      <c r="H11" s="60"/>
    </row>
    <row r="12" spans="1:15" x14ac:dyDescent="0.5">
      <c r="A12" s="37" t="s">
        <v>48</v>
      </c>
      <c r="B12" s="59"/>
      <c r="D12" s="60"/>
      <c r="E12" s="60"/>
      <c r="F12" s="60"/>
      <c r="G12" s="60"/>
      <c r="H12" s="60"/>
    </row>
    <row r="13" spans="1:15" x14ac:dyDescent="0.5">
      <c r="A13" t="s">
        <v>36</v>
      </c>
      <c r="B13" s="59">
        <v>20</v>
      </c>
      <c r="D13" s="62" t="e">
        <f>+B13/('Fig 2.3'!#REF!+'Fig 2.3'!#REF!)</f>
        <v>#REF!</v>
      </c>
      <c r="E13" s="63">
        <f>+'Fig 2.3'!N15</f>
        <v>4.25</v>
      </c>
      <c r="F13" s="60">
        <f>+'Fig 2.3'!B8</f>
        <v>7.0489360899358422</v>
      </c>
      <c r="G13" s="60" t="e">
        <f>+(D13*F13)^2</f>
        <v>#REF!</v>
      </c>
      <c r="H13" s="60"/>
    </row>
    <row r="14" spans="1:15" x14ac:dyDescent="0.5">
      <c r="A14" t="s">
        <v>35</v>
      </c>
      <c r="B14" s="59">
        <f>100-B13-B10</f>
        <v>30</v>
      </c>
      <c r="D14" s="62" t="e">
        <f>+B14/('Fig 2.3'!#REF!+'Fig 2.3'!#REF!)</f>
        <v>#REF!</v>
      </c>
      <c r="E14" s="63">
        <f>+'Fig 2.3'!M15</f>
        <v>7.0489360899358422</v>
      </c>
      <c r="F14" s="60">
        <f>+'Fig 2.3'!B7</f>
        <v>14.916769087171659</v>
      </c>
      <c r="G14" s="60" t="e">
        <f>+(D14*F14)^2</f>
        <v>#REF!</v>
      </c>
      <c r="H14" s="60"/>
    </row>
    <row r="15" spans="1:15" ht="14.7" thickBot="1" x14ac:dyDescent="0.55000000000000004">
      <c r="B15" s="64">
        <f>SUM(B10:B14)</f>
        <v>100</v>
      </c>
      <c r="D15" s="65"/>
      <c r="E15" s="66" t="e">
        <f>+(E13*D13)+(E14*D14)</f>
        <v>#REF!</v>
      </c>
      <c r="F15" s="67"/>
      <c r="G15" s="67" t="e">
        <f>+G14+G13</f>
        <v>#REF!</v>
      </c>
      <c r="H15" s="67" t="e">
        <f>2*D13*F13*D14*F14*'Fig 2.3'!#REF!</f>
        <v>#REF!</v>
      </c>
      <c r="K15" t="e">
        <f>+H15+G15</f>
        <v>#REF!</v>
      </c>
    </row>
    <row r="16" spans="1:15" ht="15" thickTop="1" thickBot="1" x14ac:dyDescent="0.55000000000000004"/>
    <row r="17" spans="1:11" ht="14.7" thickBot="1" x14ac:dyDescent="0.55000000000000004">
      <c r="K17" s="68" t="e">
        <f>SQRT(K15)</f>
        <v>#REF!</v>
      </c>
    </row>
    <row r="18" spans="1:11" ht="14.7" thickBot="1" x14ac:dyDescent="0.55000000000000004">
      <c r="A18" s="49" t="s">
        <v>49</v>
      </c>
      <c r="B18" s="69" t="e">
        <f>+(E15-E10)/K17</f>
        <v>#REF!</v>
      </c>
    </row>
    <row r="19" spans="1:11" ht="14.7" thickBot="1" x14ac:dyDescent="0.55000000000000004"/>
    <row r="20" spans="1:11" ht="14.7" thickBot="1" x14ac:dyDescent="0.55000000000000004">
      <c r="A20" s="49" t="s">
        <v>50</v>
      </c>
      <c r="B20" s="54"/>
      <c r="C20" s="54"/>
      <c r="D20" s="70">
        <f>+(B10/100*E10)+(B13/100*E13)+(B14/100*E14)</f>
        <v>4.4646808269807527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AA0EC-4F2F-47CF-99DB-F115096679FA}">
  <dimension ref="B1:M133"/>
  <sheetViews>
    <sheetView workbookViewId="0">
      <selection sqref="A1:XFD1048576"/>
    </sheetView>
  </sheetViews>
  <sheetFormatPr defaultRowHeight="14.35" x14ac:dyDescent="0.5"/>
  <cols>
    <col min="1" max="1" width="3.9375" customWidth="1"/>
    <col min="3" max="3" width="19.8203125" customWidth="1"/>
    <col min="4" max="4" width="12.29296875" customWidth="1"/>
  </cols>
  <sheetData>
    <row r="1" spans="2:12" ht="23.35" x14ac:dyDescent="0.8">
      <c r="B1" s="130" t="s">
        <v>108</v>
      </c>
    </row>
    <row r="2" spans="2:12" ht="8.6999999999999993" customHeight="1" x14ac:dyDescent="0.5"/>
    <row r="3" spans="2:12" ht="18.350000000000001" customHeight="1" x14ac:dyDescent="0.55000000000000004">
      <c r="B3" s="45" t="s">
        <v>109</v>
      </c>
      <c r="C3" s="131"/>
      <c r="D3" s="132"/>
      <c r="E3" s="133"/>
      <c r="F3" s="133"/>
      <c r="G3" s="133"/>
      <c r="H3" s="133"/>
      <c r="I3" s="133"/>
      <c r="J3" s="133"/>
      <c r="K3" s="133"/>
      <c r="L3" s="133"/>
    </row>
    <row r="4" spans="2:12" ht="10.7" customHeight="1" x14ac:dyDescent="0.5">
      <c r="C4" s="134"/>
      <c r="D4" s="135"/>
    </row>
    <row r="5" spans="2:12" x14ac:dyDescent="0.5">
      <c r="B5" s="15" t="s">
        <v>110</v>
      </c>
      <c r="C5" s="134"/>
      <c r="E5" s="136">
        <v>0</v>
      </c>
      <c r="F5" s="136">
        <v>1</v>
      </c>
      <c r="G5" s="136">
        <v>2</v>
      </c>
      <c r="H5" s="136">
        <v>3</v>
      </c>
      <c r="I5" s="136">
        <v>4</v>
      </c>
      <c r="J5" s="136">
        <v>5</v>
      </c>
      <c r="K5" s="136">
        <v>6</v>
      </c>
      <c r="L5" s="136">
        <v>7</v>
      </c>
    </row>
    <row r="6" spans="2:12" ht="24.35" thickBot="1" x14ac:dyDescent="0.55000000000000004">
      <c r="B6" s="137" t="s">
        <v>111</v>
      </c>
      <c r="C6" s="138" t="s">
        <v>112</v>
      </c>
      <c r="D6" s="138" t="s">
        <v>113</v>
      </c>
      <c r="E6" s="139" t="s">
        <v>114</v>
      </c>
      <c r="F6" s="139" t="s">
        <v>115</v>
      </c>
      <c r="G6" s="139" t="s">
        <v>116</v>
      </c>
      <c r="H6" s="139" t="s">
        <v>117</v>
      </c>
      <c r="I6" s="139" t="s">
        <v>118</v>
      </c>
      <c r="J6" s="139" t="s">
        <v>119</v>
      </c>
      <c r="K6" s="139" t="s">
        <v>120</v>
      </c>
      <c r="L6" s="139" t="s">
        <v>121</v>
      </c>
    </row>
    <row r="7" spans="2:12" ht="14.7" thickTop="1" x14ac:dyDescent="0.5">
      <c r="B7" s="140" t="s">
        <v>122</v>
      </c>
      <c r="C7" s="140" t="s">
        <v>123</v>
      </c>
      <c r="D7" s="140" t="s">
        <v>124</v>
      </c>
      <c r="E7" s="140">
        <v>23</v>
      </c>
      <c r="F7" s="140">
        <v>24</v>
      </c>
      <c r="G7" s="140">
        <v>22.5</v>
      </c>
      <c r="H7" s="140">
        <v>25</v>
      </c>
      <c r="I7" s="140">
        <v>26</v>
      </c>
      <c r="J7" s="140">
        <v>27</v>
      </c>
      <c r="K7" s="140">
        <v>28</v>
      </c>
      <c r="L7" s="140">
        <v>31</v>
      </c>
    </row>
    <row r="8" spans="2:12" x14ac:dyDescent="0.5">
      <c r="B8" s="140" t="s">
        <v>125</v>
      </c>
      <c r="C8" s="140" t="s">
        <v>126</v>
      </c>
      <c r="D8" s="140" t="s">
        <v>127</v>
      </c>
      <c r="E8" s="140">
        <v>12</v>
      </c>
      <c r="F8" s="140">
        <v>10</v>
      </c>
      <c r="G8" s="140">
        <v>12</v>
      </c>
      <c r="H8" s="140">
        <v>12</v>
      </c>
      <c r="I8" s="140">
        <v>15</v>
      </c>
      <c r="J8" s="140">
        <v>18</v>
      </c>
      <c r="K8" s="140">
        <v>19.5</v>
      </c>
      <c r="L8" s="140">
        <v>22</v>
      </c>
    </row>
    <row r="9" spans="2:12" x14ac:dyDescent="0.5">
      <c r="B9" s="140" t="s">
        <v>128</v>
      </c>
      <c r="C9" s="140" t="s">
        <v>129</v>
      </c>
      <c r="D9" s="140" t="s">
        <v>130</v>
      </c>
      <c r="E9" s="140">
        <v>18</v>
      </c>
      <c r="F9" s="140">
        <v>19</v>
      </c>
      <c r="G9" s="140">
        <v>18</v>
      </c>
      <c r="H9" s="140">
        <v>19</v>
      </c>
      <c r="I9" s="140">
        <v>21</v>
      </c>
      <c r="J9" s="140">
        <v>20</v>
      </c>
      <c r="K9" s="140">
        <v>19</v>
      </c>
      <c r="L9" s="140">
        <v>21</v>
      </c>
    </row>
    <row r="10" spans="2:12" x14ac:dyDescent="0.5">
      <c r="B10" s="140" t="s">
        <v>131</v>
      </c>
      <c r="C10" s="140" t="s">
        <v>132</v>
      </c>
      <c r="D10" s="140" t="s">
        <v>133</v>
      </c>
      <c r="E10" s="140">
        <v>40</v>
      </c>
      <c r="F10" s="140">
        <v>42</v>
      </c>
      <c r="G10" s="140">
        <v>43</v>
      </c>
      <c r="H10" s="140">
        <v>45</v>
      </c>
      <c r="I10" s="140">
        <v>45</v>
      </c>
      <c r="J10" s="140">
        <v>45</v>
      </c>
      <c r="K10" s="140">
        <v>46</v>
      </c>
      <c r="L10" s="140">
        <v>48</v>
      </c>
    </row>
    <row r="11" spans="2:12" x14ac:dyDescent="0.5">
      <c r="B11" s="140" t="s">
        <v>134</v>
      </c>
      <c r="C11" s="140" t="s">
        <v>135</v>
      </c>
      <c r="D11" s="140" t="s">
        <v>136</v>
      </c>
      <c r="E11" s="140">
        <v>52</v>
      </c>
      <c r="F11" s="140">
        <v>60</v>
      </c>
      <c r="G11" s="140">
        <v>60</v>
      </c>
      <c r="H11" s="140">
        <v>60</v>
      </c>
      <c r="I11" s="140">
        <v>62</v>
      </c>
      <c r="J11" s="140">
        <v>62</v>
      </c>
      <c r="K11" s="140">
        <v>61</v>
      </c>
      <c r="L11" s="140">
        <v>63</v>
      </c>
    </row>
    <row r="12" spans="2:12" x14ac:dyDescent="0.5">
      <c r="B12" s="140" t="s">
        <v>137</v>
      </c>
      <c r="C12" s="140" t="s">
        <v>138</v>
      </c>
      <c r="D12" s="140" t="s">
        <v>139</v>
      </c>
      <c r="E12" s="140">
        <v>31</v>
      </c>
      <c r="F12" s="140">
        <v>20</v>
      </c>
      <c r="G12" s="140">
        <v>25</v>
      </c>
      <c r="H12" s="140">
        <v>26</v>
      </c>
      <c r="I12" s="140">
        <v>20</v>
      </c>
      <c r="J12" s="140">
        <v>22</v>
      </c>
      <c r="K12" s="140">
        <v>24</v>
      </c>
      <c r="L12" s="140">
        <v>25</v>
      </c>
    </row>
    <row r="13" spans="2:12" x14ac:dyDescent="0.5">
      <c r="B13" s="140" t="s">
        <v>140</v>
      </c>
      <c r="C13" s="140" t="s">
        <v>141</v>
      </c>
      <c r="D13" s="140" t="s">
        <v>142</v>
      </c>
      <c r="E13" s="140">
        <v>15</v>
      </c>
      <c r="F13" s="140">
        <v>16</v>
      </c>
      <c r="G13" s="140">
        <v>17</v>
      </c>
      <c r="H13" s="140">
        <v>18</v>
      </c>
      <c r="I13" s="140">
        <v>19</v>
      </c>
      <c r="J13" s="140">
        <v>19</v>
      </c>
      <c r="K13" s="140">
        <v>18</v>
      </c>
      <c r="L13" s="140">
        <v>20</v>
      </c>
    </row>
    <row r="14" spans="2:12" x14ac:dyDescent="0.5">
      <c r="B14" s="140" t="s">
        <v>143</v>
      </c>
      <c r="C14" s="140" t="s">
        <v>144</v>
      </c>
      <c r="D14" s="140" t="s">
        <v>145</v>
      </c>
      <c r="E14" s="140">
        <v>8</v>
      </c>
      <c r="F14" s="140">
        <v>9.5</v>
      </c>
      <c r="G14" s="140">
        <v>10.5</v>
      </c>
      <c r="H14" s="140">
        <v>11</v>
      </c>
      <c r="I14" s="140">
        <v>11.5</v>
      </c>
      <c r="J14" s="140">
        <v>12</v>
      </c>
      <c r="K14" s="140">
        <v>14</v>
      </c>
      <c r="L14" s="140">
        <v>14.5</v>
      </c>
    </row>
    <row r="15" spans="2:12" x14ac:dyDescent="0.5">
      <c r="B15" s="140" t="s">
        <v>146</v>
      </c>
      <c r="C15" s="140" t="s">
        <v>147</v>
      </c>
      <c r="D15" s="140" t="s">
        <v>148</v>
      </c>
      <c r="E15" s="140">
        <v>15</v>
      </c>
      <c r="F15" s="140">
        <v>13</v>
      </c>
      <c r="G15" s="140">
        <v>12</v>
      </c>
      <c r="H15" s="140">
        <v>14</v>
      </c>
      <c r="I15" s="140">
        <v>15</v>
      </c>
      <c r="J15" s="140">
        <v>18</v>
      </c>
      <c r="K15" s="140">
        <v>22</v>
      </c>
      <c r="L15" s="140">
        <v>20</v>
      </c>
    </row>
    <row r="16" spans="2:12" x14ac:dyDescent="0.5">
      <c r="B16" s="140" t="s">
        <v>149</v>
      </c>
      <c r="C16" s="140" t="s">
        <v>150</v>
      </c>
      <c r="D16" s="140" t="s">
        <v>151</v>
      </c>
      <c r="E16" s="140">
        <v>25</v>
      </c>
      <c r="F16" s="140">
        <v>26</v>
      </c>
      <c r="G16" s="140">
        <v>26</v>
      </c>
      <c r="H16" s="140">
        <v>26</v>
      </c>
      <c r="I16" s="140">
        <v>26</v>
      </c>
      <c r="J16" s="140">
        <v>26</v>
      </c>
      <c r="K16" s="140">
        <v>27</v>
      </c>
      <c r="L16" s="140">
        <v>20</v>
      </c>
    </row>
    <row r="17" spans="2:12" x14ac:dyDescent="0.5">
      <c r="B17" s="140" t="s">
        <v>152</v>
      </c>
      <c r="C17" s="140" t="s">
        <v>153</v>
      </c>
      <c r="D17" s="140" t="s">
        <v>133</v>
      </c>
      <c r="E17" s="140"/>
      <c r="F17" s="140">
        <v>30</v>
      </c>
      <c r="G17" s="140">
        <v>32</v>
      </c>
      <c r="H17" s="140">
        <v>33</v>
      </c>
      <c r="I17" s="140">
        <v>35</v>
      </c>
      <c r="J17" s="140">
        <v>32</v>
      </c>
      <c r="K17" s="140">
        <v>34</v>
      </c>
      <c r="L17" s="140">
        <v>35</v>
      </c>
    </row>
    <row r="18" spans="2:12" x14ac:dyDescent="0.5">
      <c r="B18" s="140" t="s">
        <v>154</v>
      </c>
      <c r="C18" s="140" t="s">
        <v>155</v>
      </c>
      <c r="D18" s="140" t="s">
        <v>136</v>
      </c>
      <c r="E18" s="140"/>
      <c r="F18" s="140">
        <v>20</v>
      </c>
      <c r="G18" s="140">
        <v>19</v>
      </c>
      <c r="H18" s="140">
        <v>18</v>
      </c>
      <c r="I18" s="140">
        <v>18</v>
      </c>
      <c r="J18" s="140">
        <v>16</v>
      </c>
      <c r="K18" s="140">
        <v>20</v>
      </c>
      <c r="L18" s="140">
        <v>18</v>
      </c>
    </row>
    <row r="19" spans="2:12" x14ac:dyDescent="0.5">
      <c r="B19" s="140" t="s">
        <v>156</v>
      </c>
      <c r="C19" s="140" t="s">
        <v>157</v>
      </c>
      <c r="D19" s="140" t="s">
        <v>139</v>
      </c>
      <c r="E19" s="140"/>
      <c r="F19" s="140">
        <v>52</v>
      </c>
      <c r="G19" s="140">
        <v>55</v>
      </c>
      <c r="H19" s="140">
        <v>56</v>
      </c>
      <c r="I19" s="140">
        <v>58</v>
      </c>
      <c r="J19" s="140">
        <v>59</v>
      </c>
      <c r="K19" s="140">
        <v>59</v>
      </c>
      <c r="L19" s="140">
        <v>61</v>
      </c>
    </row>
    <row r="20" spans="2:12" x14ac:dyDescent="0.5">
      <c r="B20" s="140" t="s">
        <v>158</v>
      </c>
      <c r="C20" s="140" t="s">
        <v>159</v>
      </c>
      <c r="D20" s="140" t="s">
        <v>145</v>
      </c>
      <c r="E20" s="140"/>
      <c r="F20" s="140"/>
      <c r="G20" s="140">
        <v>11</v>
      </c>
      <c r="H20" s="140">
        <v>11</v>
      </c>
      <c r="I20" s="140">
        <v>11</v>
      </c>
      <c r="J20" s="140">
        <v>11</v>
      </c>
      <c r="K20" s="140">
        <f>+J20+0.5</f>
        <v>11.5</v>
      </c>
      <c r="L20" s="140">
        <v>12</v>
      </c>
    </row>
    <row r="21" spans="2:12" x14ac:dyDescent="0.5">
      <c r="B21" s="140" t="s">
        <v>160</v>
      </c>
      <c r="C21" s="140" t="s">
        <v>161</v>
      </c>
      <c r="D21" s="140" t="s">
        <v>124</v>
      </c>
      <c r="E21" s="140"/>
      <c r="F21" s="140"/>
      <c r="G21" s="140"/>
      <c r="H21" s="140"/>
      <c r="I21" s="140">
        <v>20</v>
      </c>
      <c r="J21" s="140">
        <v>22</v>
      </c>
      <c r="K21" s="140">
        <v>26</v>
      </c>
      <c r="L21" s="140">
        <v>24</v>
      </c>
    </row>
    <row r="22" spans="2:12" x14ac:dyDescent="0.5">
      <c r="C22" s="134"/>
    </row>
    <row r="23" spans="2:12" x14ac:dyDescent="0.5">
      <c r="B23" s="141" t="s">
        <v>162</v>
      </c>
      <c r="C23" s="134"/>
      <c r="E23" s="136">
        <v>0</v>
      </c>
      <c r="F23" s="136">
        <v>1</v>
      </c>
      <c r="G23" s="136">
        <v>2</v>
      </c>
      <c r="H23" s="136">
        <v>3</v>
      </c>
      <c r="I23" s="136">
        <v>4</v>
      </c>
      <c r="J23" s="136">
        <v>5</v>
      </c>
      <c r="K23" s="136">
        <v>6</v>
      </c>
      <c r="L23" s="136">
        <v>7</v>
      </c>
    </row>
    <row r="24" spans="2:12" ht="29.45" customHeight="1" thickBot="1" x14ac:dyDescent="0.55000000000000004">
      <c r="B24" s="142" t="s">
        <v>111</v>
      </c>
      <c r="C24" s="143" t="s">
        <v>112</v>
      </c>
      <c r="D24" s="143" t="s">
        <v>113</v>
      </c>
      <c r="E24" s="144" t="str">
        <f t="shared" ref="E24:L24" si="0">+E6</f>
        <v>June 1
20x1</v>
      </c>
      <c r="F24" s="144" t="str">
        <f t="shared" si="0"/>
        <v>July 1
20x1</v>
      </c>
      <c r="G24" s="144" t="str">
        <f t="shared" si="0"/>
        <v>Aug 1
20x1</v>
      </c>
      <c r="H24" s="144" t="str">
        <f t="shared" si="0"/>
        <v>Sep 1
20x1</v>
      </c>
      <c r="I24" s="144" t="str">
        <f t="shared" si="0"/>
        <v>Oct 1
20x1</v>
      </c>
      <c r="J24" s="144" t="str">
        <f t="shared" si="0"/>
        <v>Nov 1
20x1</v>
      </c>
      <c r="K24" s="144" t="str">
        <f t="shared" si="0"/>
        <v>Dec 1
20x1</v>
      </c>
      <c r="L24" s="144" t="str">
        <f t="shared" si="0"/>
        <v>Jan 2
20x2</v>
      </c>
    </row>
    <row r="25" spans="2:12" ht="14.7" thickTop="1" x14ac:dyDescent="0.5">
      <c r="B25" s="145" t="str">
        <f t="shared" ref="B25:D39" si="1">+B7</f>
        <v>ABC</v>
      </c>
      <c r="C25" s="145" t="str">
        <f t="shared" si="1"/>
        <v>ABC Chem Inc</v>
      </c>
      <c r="D25" s="145" t="str">
        <f t="shared" si="1"/>
        <v>Chemicals</v>
      </c>
      <c r="E25" s="146">
        <v>400</v>
      </c>
      <c r="F25">
        <f t="shared" ref="F25:K39" si="2">+E25+F43</f>
        <v>400</v>
      </c>
      <c r="G25">
        <f t="shared" si="2"/>
        <v>100</v>
      </c>
      <c r="H25">
        <f t="shared" si="2"/>
        <v>100</v>
      </c>
      <c r="I25">
        <f t="shared" si="2"/>
        <v>100</v>
      </c>
      <c r="J25">
        <f t="shared" si="2"/>
        <v>100</v>
      </c>
      <c r="K25">
        <f t="shared" si="2"/>
        <v>100</v>
      </c>
      <c r="L25">
        <f t="shared" ref="L25:L39" si="3">+J25+L43</f>
        <v>0</v>
      </c>
    </row>
    <row r="26" spans="2:12" x14ac:dyDescent="0.5">
      <c r="B26" s="145" t="str">
        <f t="shared" si="1"/>
        <v>BCD</v>
      </c>
      <c r="C26" s="145" t="str">
        <f t="shared" si="1"/>
        <v>BCD  Precision Inc</v>
      </c>
      <c r="D26" s="145" t="str">
        <f t="shared" si="1"/>
        <v>Industrial</v>
      </c>
      <c r="E26" s="146">
        <v>350</v>
      </c>
      <c r="F26">
        <f t="shared" si="2"/>
        <v>350</v>
      </c>
      <c r="G26">
        <f t="shared" si="2"/>
        <v>50</v>
      </c>
      <c r="H26">
        <f t="shared" si="2"/>
        <v>50</v>
      </c>
      <c r="I26">
        <f t="shared" si="2"/>
        <v>50</v>
      </c>
      <c r="J26">
        <f t="shared" si="2"/>
        <v>50</v>
      </c>
      <c r="K26">
        <f t="shared" si="2"/>
        <v>50</v>
      </c>
      <c r="L26">
        <f t="shared" si="3"/>
        <v>0</v>
      </c>
    </row>
    <row r="27" spans="2:12" x14ac:dyDescent="0.5">
      <c r="B27" s="145" t="str">
        <f t="shared" si="1"/>
        <v>CDE</v>
      </c>
      <c r="C27" s="145" t="str">
        <f t="shared" si="1"/>
        <v>CDE Inc</v>
      </c>
      <c r="D27" s="145" t="str">
        <f t="shared" si="1"/>
        <v>Publishing</v>
      </c>
      <c r="E27" s="146">
        <v>300</v>
      </c>
      <c r="F27">
        <f t="shared" si="2"/>
        <v>300</v>
      </c>
      <c r="G27">
        <f t="shared" si="2"/>
        <v>200</v>
      </c>
      <c r="H27">
        <f t="shared" si="2"/>
        <v>200</v>
      </c>
      <c r="I27">
        <f t="shared" si="2"/>
        <v>200</v>
      </c>
      <c r="J27">
        <f t="shared" si="2"/>
        <v>200</v>
      </c>
      <c r="K27">
        <f t="shared" si="2"/>
        <v>200</v>
      </c>
      <c r="L27">
        <f t="shared" si="3"/>
        <v>0</v>
      </c>
    </row>
    <row r="28" spans="2:12" x14ac:dyDescent="0.5">
      <c r="B28" s="145" t="str">
        <f t="shared" si="1"/>
        <v>DEF</v>
      </c>
      <c r="C28" s="145" t="str">
        <f t="shared" si="1"/>
        <v>DEF Inc</v>
      </c>
      <c r="D28" s="145" t="str">
        <f t="shared" si="1"/>
        <v>Hospitality</v>
      </c>
      <c r="E28" s="146">
        <v>300</v>
      </c>
      <c r="F28">
        <f t="shared" si="2"/>
        <v>300</v>
      </c>
      <c r="G28">
        <f t="shared" si="2"/>
        <v>300</v>
      </c>
      <c r="H28">
        <f t="shared" si="2"/>
        <v>200</v>
      </c>
      <c r="I28">
        <f t="shared" si="2"/>
        <v>200</v>
      </c>
      <c r="J28">
        <f t="shared" si="2"/>
        <v>200</v>
      </c>
      <c r="K28">
        <f t="shared" si="2"/>
        <v>200</v>
      </c>
      <c r="L28">
        <f t="shared" si="3"/>
        <v>0</v>
      </c>
    </row>
    <row r="29" spans="2:12" x14ac:dyDescent="0.5">
      <c r="B29" s="145" t="str">
        <f t="shared" si="1"/>
        <v>EFG</v>
      </c>
      <c r="C29" s="145" t="str">
        <f t="shared" si="1"/>
        <v>Effective Inc</v>
      </c>
      <c r="D29" s="145" t="str">
        <f t="shared" si="1"/>
        <v>TV/Cable</v>
      </c>
      <c r="E29" s="146">
        <v>200</v>
      </c>
      <c r="F29">
        <f t="shared" si="2"/>
        <v>200</v>
      </c>
      <c r="G29">
        <f t="shared" si="2"/>
        <v>200</v>
      </c>
      <c r="H29">
        <f t="shared" si="2"/>
        <v>200</v>
      </c>
      <c r="I29">
        <f t="shared" si="2"/>
        <v>200</v>
      </c>
      <c r="J29">
        <f t="shared" si="2"/>
        <v>200</v>
      </c>
      <c r="K29">
        <f t="shared" si="2"/>
        <v>200</v>
      </c>
      <c r="L29">
        <f t="shared" si="3"/>
        <v>0</v>
      </c>
    </row>
    <row r="30" spans="2:12" x14ac:dyDescent="0.5">
      <c r="B30" s="145" t="str">
        <f t="shared" si="1"/>
        <v>FGH</v>
      </c>
      <c r="C30" s="145" t="str">
        <f t="shared" si="1"/>
        <v>FGH Inc</v>
      </c>
      <c r="D30" s="145" t="str">
        <f t="shared" si="1"/>
        <v>Techonlogy</v>
      </c>
      <c r="E30" s="146">
        <v>400</v>
      </c>
      <c r="F30">
        <f t="shared" si="2"/>
        <v>400</v>
      </c>
      <c r="G30">
        <f t="shared" si="2"/>
        <v>400</v>
      </c>
      <c r="H30">
        <f t="shared" si="2"/>
        <v>400</v>
      </c>
      <c r="I30">
        <f t="shared" si="2"/>
        <v>100</v>
      </c>
      <c r="J30">
        <f t="shared" si="2"/>
        <v>100</v>
      </c>
      <c r="K30">
        <f t="shared" si="2"/>
        <v>100</v>
      </c>
      <c r="L30">
        <f t="shared" si="3"/>
        <v>0</v>
      </c>
    </row>
    <row r="31" spans="2:12" x14ac:dyDescent="0.5">
      <c r="B31" s="145" t="str">
        <f t="shared" si="1"/>
        <v>GHI</v>
      </c>
      <c r="C31" s="145" t="str">
        <f t="shared" si="1"/>
        <v>General HI</v>
      </c>
      <c r="D31" s="145" t="str">
        <f t="shared" si="1"/>
        <v>Service</v>
      </c>
      <c r="E31" s="146">
        <v>600</v>
      </c>
      <c r="F31">
        <f t="shared" si="2"/>
        <v>600</v>
      </c>
      <c r="G31">
        <f t="shared" si="2"/>
        <v>600</v>
      </c>
      <c r="H31">
        <f t="shared" si="2"/>
        <v>600</v>
      </c>
      <c r="I31">
        <f t="shared" si="2"/>
        <v>600</v>
      </c>
      <c r="J31">
        <f t="shared" si="2"/>
        <v>600</v>
      </c>
      <c r="K31">
        <f t="shared" si="2"/>
        <v>600</v>
      </c>
      <c r="L31">
        <f t="shared" si="3"/>
        <v>0</v>
      </c>
    </row>
    <row r="32" spans="2:12" x14ac:dyDescent="0.5">
      <c r="B32" s="145" t="str">
        <f t="shared" si="1"/>
        <v>HIK</v>
      </c>
      <c r="C32" s="145" t="str">
        <f t="shared" si="1"/>
        <v>Hicks Kental Inc</v>
      </c>
      <c r="D32" s="145" t="str">
        <f t="shared" si="1"/>
        <v>Retail</v>
      </c>
      <c r="E32" s="146">
        <v>1000</v>
      </c>
      <c r="F32">
        <f t="shared" si="2"/>
        <v>1000</v>
      </c>
      <c r="G32">
        <f t="shared" si="2"/>
        <v>1000</v>
      </c>
      <c r="H32">
        <f t="shared" si="2"/>
        <v>1000</v>
      </c>
      <c r="I32">
        <f t="shared" si="2"/>
        <v>1000</v>
      </c>
      <c r="J32">
        <f t="shared" si="2"/>
        <v>1000</v>
      </c>
      <c r="K32">
        <f t="shared" si="2"/>
        <v>1000</v>
      </c>
      <c r="L32">
        <f t="shared" si="3"/>
        <v>0</v>
      </c>
    </row>
    <row r="33" spans="2:12" x14ac:dyDescent="0.5">
      <c r="B33" s="145" t="str">
        <f t="shared" si="1"/>
        <v>IKL</v>
      </c>
      <c r="C33" s="145" t="str">
        <f t="shared" si="1"/>
        <v>IKL Inc</v>
      </c>
      <c r="D33" s="145" t="str">
        <f t="shared" si="1"/>
        <v>Pharmaceutical</v>
      </c>
      <c r="E33" s="146">
        <v>300</v>
      </c>
      <c r="F33">
        <f t="shared" si="2"/>
        <v>300</v>
      </c>
      <c r="G33">
        <f t="shared" si="2"/>
        <v>300</v>
      </c>
      <c r="H33">
        <f t="shared" si="2"/>
        <v>300</v>
      </c>
      <c r="I33">
        <f t="shared" si="2"/>
        <v>300</v>
      </c>
      <c r="J33">
        <f t="shared" si="2"/>
        <v>300</v>
      </c>
      <c r="K33">
        <f t="shared" si="2"/>
        <v>300</v>
      </c>
      <c r="L33">
        <f t="shared" si="3"/>
        <v>0</v>
      </c>
    </row>
    <row r="34" spans="2:12" x14ac:dyDescent="0.5">
      <c r="B34" s="145" t="str">
        <f t="shared" si="1"/>
        <v>KLM</v>
      </c>
      <c r="C34" s="145" t="str">
        <f t="shared" si="1"/>
        <v>KLM Health</v>
      </c>
      <c r="D34" s="145" t="str">
        <f t="shared" si="1"/>
        <v>Healthcare</v>
      </c>
      <c r="E34" s="146">
        <v>300</v>
      </c>
      <c r="F34">
        <f t="shared" si="2"/>
        <v>300</v>
      </c>
      <c r="G34">
        <f t="shared" si="2"/>
        <v>300</v>
      </c>
      <c r="H34">
        <f t="shared" si="2"/>
        <v>300</v>
      </c>
      <c r="I34">
        <f t="shared" si="2"/>
        <v>300</v>
      </c>
      <c r="J34">
        <f t="shared" si="2"/>
        <v>300</v>
      </c>
      <c r="K34">
        <f t="shared" si="2"/>
        <v>300</v>
      </c>
      <c r="L34">
        <f t="shared" si="3"/>
        <v>0</v>
      </c>
    </row>
    <row r="35" spans="2:12" x14ac:dyDescent="0.5">
      <c r="B35" s="145" t="str">
        <f t="shared" si="1"/>
        <v>LMN</v>
      </c>
      <c r="C35" s="145" t="str">
        <f t="shared" si="1"/>
        <v>LMN Hotel &amp; Resorts</v>
      </c>
      <c r="D35" s="145" t="str">
        <f t="shared" si="1"/>
        <v>Hospitality</v>
      </c>
      <c r="E35" s="146"/>
      <c r="F35">
        <f t="shared" si="2"/>
        <v>0</v>
      </c>
      <c r="G35">
        <f t="shared" si="2"/>
        <v>100</v>
      </c>
      <c r="H35">
        <f t="shared" si="2"/>
        <v>100</v>
      </c>
      <c r="I35">
        <f t="shared" si="2"/>
        <v>100</v>
      </c>
      <c r="J35">
        <f t="shared" si="2"/>
        <v>100</v>
      </c>
      <c r="K35">
        <f t="shared" si="2"/>
        <v>100</v>
      </c>
      <c r="L35">
        <f t="shared" si="3"/>
        <v>0</v>
      </c>
    </row>
    <row r="36" spans="2:12" x14ac:dyDescent="0.5">
      <c r="B36" s="145" t="str">
        <f t="shared" si="1"/>
        <v>MNO</v>
      </c>
      <c r="C36" s="145" t="str">
        <f t="shared" si="1"/>
        <v>MNO Cable Inc</v>
      </c>
      <c r="D36" s="145" t="str">
        <f t="shared" si="1"/>
        <v>TV/Cable</v>
      </c>
      <c r="E36" s="146"/>
      <c r="F36">
        <f t="shared" si="2"/>
        <v>0</v>
      </c>
      <c r="G36">
        <f t="shared" si="2"/>
        <v>100</v>
      </c>
      <c r="H36">
        <f t="shared" si="2"/>
        <v>100</v>
      </c>
      <c r="I36">
        <f t="shared" si="2"/>
        <v>100</v>
      </c>
      <c r="J36">
        <f t="shared" si="2"/>
        <v>100</v>
      </c>
      <c r="K36">
        <f t="shared" si="2"/>
        <v>100</v>
      </c>
      <c r="L36">
        <f t="shared" si="3"/>
        <v>0</v>
      </c>
    </row>
    <row r="37" spans="2:12" x14ac:dyDescent="0.5">
      <c r="B37" s="145" t="str">
        <f t="shared" si="1"/>
        <v>NOP</v>
      </c>
      <c r="C37" s="145" t="str">
        <f t="shared" si="1"/>
        <v>Norton Optimum</v>
      </c>
      <c r="D37" s="145" t="str">
        <f t="shared" si="1"/>
        <v>Techonlogy</v>
      </c>
      <c r="E37" s="146"/>
      <c r="F37">
        <f t="shared" si="2"/>
        <v>0</v>
      </c>
      <c r="G37">
        <f t="shared" si="2"/>
        <v>100</v>
      </c>
      <c r="H37">
        <f t="shared" si="2"/>
        <v>100</v>
      </c>
      <c r="I37">
        <f t="shared" si="2"/>
        <v>100</v>
      </c>
      <c r="J37">
        <f t="shared" si="2"/>
        <v>100</v>
      </c>
      <c r="K37">
        <f t="shared" si="2"/>
        <v>100</v>
      </c>
      <c r="L37">
        <f t="shared" si="3"/>
        <v>0</v>
      </c>
    </row>
    <row r="38" spans="2:12" x14ac:dyDescent="0.5">
      <c r="B38" s="145" t="str">
        <f t="shared" si="1"/>
        <v>OPQ</v>
      </c>
      <c r="C38" s="145" t="str">
        <f t="shared" si="1"/>
        <v>Odyssea PQ Inc</v>
      </c>
      <c r="D38" s="145" t="str">
        <f t="shared" si="1"/>
        <v>Retail</v>
      </c>
      <c r="E38" s="146"/>
      <c r="F38">
        <f t="shared" si="2"/>
        <v>0</v>
      </c>
      <c r="G38">
        <f t="shared" si="2"/>
        <v>0</v>
      </c>
      <c r="H38">
        <f t="shared" si="2"/>
        <v>200</v>
      </c>
      <c r="I38">
        <f t="shared" si="2"/>
        <v>200</v>
      </c>
      <c r="J38">
        <f t="shared" si="2"/>
        <v>200</v>
      </c>
      <c r="K38">
        <f t="shared" si="2"/>
        <v>200</v>
      </c>
      <c r="L38">
        <f t="shared" si="3"/>
        <v>0</v>
      </c>
    </row>
    <row r="39" spans="2:12" x14ac:dyDescent="0.5">
      <c r="B39" s="145" t="str">
        <f t="shared" si="1"/>
        <v>PQR</v>
      </c>
      <c r="C39" s="145" t="str">
        <f t="shared" si="1"/>
        <v>PQR Chemicals</v>
      </c>
      <c r="D39" s="145" t="str">
        <f t="shared" si="1"/>
        <v>Chemicals</v>
      </c>
      <c r="E39" s="146"/>
      <c r="F39">
        <f t="shared" si="2"/>
        <v>0</v>
      </c>
      <c r="G39">
        <f t="shared" si="2"/>
        <v>0</v>
      </c>
      <c r="H39">
        <f t="shared" si="2"/>
        <v>0</v>
      </c>
      <c r="I39">
        <f t="shared" si="2"/>
        <v>300</v>
      </c>
      <c r="J39">
        <f t="shared" si="2"/>
        <v>300</v>
      </c>
      <c r="K39">
        <f t="shared" si="2"/>
        <v>300</v>
      </c>
      <c r="L39">
        <f t="shared" si="3"/>
        <v>0</v>
      </c>
    </row>
    <row r="40" spans="2:12" x14ac:dyDescent="0.5">
      <c r="C40" s="134"/>
      <c r="D40" s="147"/>
    </row>
    <row r="41" spans="2:12" x14ac:dyDescent="0.5">
      <c r="B41" s="141" t="s">
        <v>163</v>
      </c>
      <c r="C41" s="134"/>
      <c r="E41" s="136">
        <v>0</v>
      </c>
      <c r="F41" s="136">
        <v>1</v>
      </c>
      <c r="G41" s="136">
        <v>2</v>
      </c>
      <c r="H41" s="136">
        <v>3</v>
      </c>
      <c r="I41" s="136">
        <v>4</v>
      </c>
      <c r="J41" s="136">
        <v>5</v>
      </c>
      <c r="K41" s="136">
        <v>6</v>
      </c>
      <c r="L41" s="136">
        <v>7</v>
      </c>
    </row>
    <row r="42" spans="2:12" ht="26.35" thickBot="1" x14ac:dyDescent="0.55000000000000004">
      <c r="B42" s="148" t="s">
        <v>111</v>
      </c>
      <c r="C42" s="148" t="s">
        <v>112</v>
      </c>
      <c r="D42" s="148" t="s">
        <v>113</v>
      </c>
      <c r="E42" s="144" t="str">
        <f t="shared" ref="E42:L42" si="4">+E24</f>
        <v>June 1
20x1</v>
      </c>
      <c r="F42" s="144" t="str">
        <f t="shared" si="4"/>
        <v>July 1
20x1</v>
      </c>
      <c r="G42" s="144" t="str">
        <f t="shared" si="4"/>
        <v>Aug 1
20x1</v>
      </c>
      <c r="H42" s="144" t="str">
        <f t="shared" si="4"/>
        <v>Sep 1
20x1</v>
      </c>
      <c r="I42" s="144" t="str">
        <f t="shared" si="4"/>
        <v>Oct 1
20x1</v>
      </c>
      <c r="J42" s="144" t="str">
        <f t="shared" si="4"/>
        <v>Nov 1
20x1</v>
      </c>
      <c r="K42" s="144" t="str">
        <f t="shared" si="4"/>
        <v>Dec 1
20x1</v>
      </c>
      <c r="L42" s="144" t="str">
        <f t="shared" si="4"/>
        <v>Jan 2
20x2</v>
      </c>
    </row>
    <row r="43" spans="2:12" ht="14.7" thickTop="1" x14ac:dyDescent="0.5">
      <c r="B43" s="42" t="str">
        <f>+B7</f>
        <v>ABC</v>
      </c>
      <c r="C43" s="149" t="str">
        <f t="shared" ref="C43:D57" si="5">+C25</f>
        <v>ABC Chem Inc</v>
      </c>
      <c r="D43" s="134" t="str">
        <f t="shared" si="5"/>
        <v>Chemicals</v>
      </c>
      <c r="E43" s="146"/>
      <c r="F43" s="146"/>
      <c r="G43" s="146">
        <v>-300</v>
      </c>
      <c r="H43" s="146"/>
      <c r="I43" s="146"/>
      <c r="J43" s="146"/>
      <c r="K43" s="146"/>
      <c r="L43">
        <f t="shared" ref="L43:L57" si="6">-J25</f>
        <v>-100</v>
      </c>
    </row>
    <row r="44" spans="2:12" x14ac:dyDescent="0.5">
      <c r="B44" s="21" t="str">
        <f t="shared" ref="B44:B57" si="7">+B26</f>
        <v>BCD</v>
      </c>
      <c r="C44" s="149" t="str">
        <f t="shared" si="5"/>
        <v>BCD  Precision Inc</v>
      </c>
      <c r="D44" s="134" t="str">
        <f t="shared" si="5"/>
        <v>Industrial</v>
      </c>
      <c r="E44" s="146"/>
      <c r="F44" s="146"/>
      <c r="G44" s="146">
        <v>-300</v>
      </c>
      <c r="H44" s="146"/>
      <c r="I44" s="146"/>
      <c r="J44" s="146"/>
      <c r="K44" s="146"/>
      <c r="L44">
        <f t="shared" si="6"/>
        <v>-50</v>
      </c>
    </row>
    <row r="45" spans="2:12" x14ac:dyDescent="0.5">
      <c r="B45" s="21" t="str">
        <f t="shared" si="7"/>
        <v>CDE</v>
      </c>
      <c r="C45" s="149" t="str">
        <f t="shared" si="5"/>
        <v>CDE Inc</v>
      </c>
      <c r="D45" s="134" t="str">
        <f t="shared" si="5"/>
        <v>Publishing</v>
      </c>
      <c r="E45" s="146"/>
      <c r="F45" s="146"/>
      <c r="G45" s="146">
        <v>-100</v>
      </c>
      <c r="H45" s="146"/>
      <c r="I45" s="146"/>
      <c r="J45" s="146"/>
      <c r="K45" s="146"/>
      <c r="L45">
        <f t="shared" si="6"/>
        <v>-200</v>
      </c>
    </row>
    <row r="46" spans="2:12" x14ac:dyDescent="0.5">
      <c r="B46" s="21" t="str">
        <f t="shared" si="7"/>
        <v>DEF</v>
      </c>
      <c r="C46" s="149" t="str">
        <f t="shared" si="5"/>
        <v>DEF Inc</v>
      </c>
      <c r="D46" s="134" t="str">
        <f t="shared" si="5"/>
        <v>Hospitality</v>
      </c>
      <c r="E46" s="146"/>
      <c r="F46" s="146"/>
      <c r="G46" s="146"/>
      <c r="H46" s="146">
        <v>-100</v>
      </c>
      <c r="I46" s="146"/>
      <c r="J46" s="146"/>
      <c r="K46" s="146"/>
      <c r="L46">
        <f t="shared" si="6"/>
        <v>-200</v>
      </c>
    </row>
    <row r="47" spans="2:12" x14ac:dyDescent="0.5">
      <c r="B47" s="21" t="str">
        <f t="shared" si="7"/>
        <v>EFG</v>
      </c>
      <c r="C47" s="149" t="str">
        <f t="shared" si="5"/>
        <v>Effective Inc</v>
      </c>
      <c r="D47" s="134" t="str">
        <f t="shared" si="5"/>
        <v>TV/Cable</v>
      </c>
      <c r="E47" s="146"/>
      <c r="F47" s="146"/>
      <c r="G47" s="146"/>
      <c r="H47" s="146"/>
      <c r="I47" s="146"/>
      <c r="J47" s="146"/>
      <c r="K47" s="146"/>
      <c r="L47">
        <f t="shared" si="6"/>
        <v>-200</v>
      </c>
    </row>
    <row r="48" spans="2:12" x14ac:dyDescent="0.5">
      <c r="B48" s="21" t="str">
        <f t="shared" si="7"/>
        <v>FGH</v>
      </c>
      <c r="C48" s="149" t="str">
        <f t="shared" si="5"/>
        <v>FGH Inc</v>
      </c>
      <c r="D48" s="134" t="str">
        <f t="shared" si="5"/>
        <v>Techonlogy</v>
      </c>
      <c r="E48" s="146"/>
      <c r="F48" s="146"/>
      <c r="G48" s="146"/>
      <c r="H48" s="146"/>
      <c r="I48" s="146">
        <v>-300</v>
      </c>
      <c r="J48" s="146"/>
      <c r="K48" s="146"/>
      <c r="L48">
        <f t="shared" si="6"/>
        <v>-100</v>
      </c>
    </row>
    <row r="49" spans="2:12" x14ac:dyDescent="0.5">
      <c r="B49" s="21" t="str">
        <f t="shared" si="7"/>
        <v>GHI</v>
      </c>
      <c r="C49" s="149" t="str">
        <f t="shared" si="5"/>
        <v>General HI</v>
      </c>
      <c r="D49" s="134" t="str">
        <f t="shared" si="5"/>
        <v>Service</v>
      </c>
      <c r="E49" s="146"/>
      <c r="F49" s="146"/>
      <c r="G49" s="146"/>
      <c r="H49" s="146"/>
      <c r="I49" s="146"/>
      <c r="J49" s="146"/>
      <c r="K49" s="146"/>
      <c r="L49">
        <f t="shared" si="6"/>
        <v>-600</v>
      </c>
    </row>
    <row r="50" spans="2:12" x14ac:dyDescent="0.5">
      <c r="B50" s="21" t="str">
        <f t="shared" si="7"/>
        <v>HIK</v>
      </c>
      <c r="C50" s="149" t="str">
        <f t="shared" si="5"/>
        <v>Hicks Kental Inc</v>
      </c>
      <c r="D50" s="134" t="str">
        <f t="shared" si="5"/>
        <v>Retail</v>
      </c>
      <c r="E50" s="146"/>
      <c r="F50" s="146"/>
      <c r="G50" s="146"/>
      <c r="H50" s="146"/>
      <c r="I50" s="146"/>
      <c r="J50" s="146"/>
      <c r="K50" s="146"/>
      <c r="L50">
        <f t="shared" si="6"/>
        <v>-1000</v>
      </c>
    </row>
    <row r="51" spans="2:12" x14ac:dyDescent="0.5">
      <c r="B51" s="21" t="str">
        <f t="shared" si="7"/>
        <v>IKL</v>
      </c>
      <c r="C51" s="149" t="str">
        <f t="shared" si="5"/>
        <v>IKL Inc</v>
      </c>
      <c r="D51" s="134" t="str">
        <f t="shared" si="5"/>
        <v>Pharmaceutical</v>
      </c>
      <c r="E51" s="146"/>
      <c r="F51" s="146"/>
      <c r="G51" s="146"/>
      <c r="H51" s="146"/>
      <c r="I51" s="146"/>
      <c r="J51" s="146"/>
      <c r="K51" s="146"/>
      <c r="L51">
        <f t="shared" si="6"/>
        <v>-300</v>
      </c>
    </row>
    <row r="52" spans="2:12" x14ac:dyDescent="0.5">
      <c r="B52" s="21" t="str">
        <f t="shared" si="7"/>
        <v>KLM</v>
      </c>
      <c r="C52" s="149" t="str">
        <f t="shared" si="5"/>
        <v>KLM Health</v>
      </c>
      <c r="D52" s="134" t="str">
        <f t="shared" si="5"/>
        <v>Healthcare</v>
      </c>
      <c r="E52" s="146"/>
      <c r="F52" s="146"/>
      <c r="G52" s="146"/>
      <c r="H52" s="146"/>
      <c r="I52" s="146"/>
      <c r="J52" s="146"/>
      <c r="K52" s="146"/>
      <c r="L52">
        <f t="shared" si="6"/>
        <v>-300</v>
      </c>
    </row>
    <row r="53" spans="2:12" x14ac:dyDescent="0.5">
      <c r="B53" s="21" t="str">
        <f t="shared" si="7"/>
        <v>LMN</v>
      </c>
      <c r="C53" s="149" t="str">
        <f t="shared" si="5"/>
        <v>LMN Hotel &amp; Resorts</v>
      </c>
      <c r="D53" s="134" t="str">
        <f t="shared" si="5"/>
        <v>Hospitality</v>
      </c>
      <c r="E53" s="146"/>
      <c r="F53" s="146"/>
      <c r="G53" s="146">
        <v>100</v>
      </c>
      <c r="H53" s="146"/>
      <c r="I53" s="146"/>
      <c r="J53" s="146"/>
      <c r="K53" s="146"/>
      <c r="L53">
        <f t="shared" si="6"/>
        <v>-100</v>
      </c>
    </row>
    <row r="54" spans="2:12" x14ac:dyDescent="0.5">
      <c r="B54" s="21" t="str">
        <f t="shared" si="7"/>
        <v>MNO</v>
      </c>
      <c r="C54" s="149" t="str">
        <f t="shared" si="5"/>
        <v>MNO Cable Inc</v>
      </c>
      <c r="D54" s="134" t="str">
        <f t="shared" si="5"/>
        <v>TV/Cable</v>
      </c>
      <c r="E54" s="146"/>
      <c r="F54" s="146"/>
      <c r="G54" s="146">
        <v>100</v>
      </c>
      <c r="H54" s="146"/>
      <c r="I54" s="146"/>
      <c r="J54" s="146"/>
      <c r="K54" s="146"/>
      <c r="L54">
        <f t="shared" si="6"/>
        <v>-100</v>
      </c>
    </row>
    <row r="55" spans="2:12" x14ac:dyDescent="0.5">
      <c r="B55" s="21" t="str">
        <f t="shared" si="7"/>
        <v>NOP</v>
      </c>
      <c r="C55" s="149" t="str">
        <f t="shared" si="5"/>
        <v>Norton Optimum</v>
      </c>
      <c r="D55" s="134" t="str">
        <f t="shared" si="5"/>
        <v>Techonlogy</v>
      </c>
      <c r="E55" s="146"/>
      <c r="F55" s="146"/>
      <c r="G55" s="146">
        <v>100</v>
      </c>
      <c r="H55" s="146"/>
      <c r="I55" s="146"/>
      <c r="J55" s="146"/>
      <c r="K55" s="146"/>
      <c r="L55">
        <f t="shared" si="6"/>
        <v>-100</v>
      </c>
    </row>
    <row r="56" spans="2:12" x14ac:dyDescent="0.5">
      <c r="B56" s="21" t="str">
        <f t="shared" si="7"/>
        <v>OPQ</v>
      </c>
      <c r="C56" s="149" t="str">
        <f t="shared" si="5"/>
        <v>Odyssea PQ Inc</v>
      </c>
      <c r="D56" s="134" t="str">
        <f t="shared" si="5"/>
        <v>Retail</v>
      </c>
      <c r="E56" s="146"/>
      <c r="F56" s="146"/>
      <c r="G56" s="146"/>
      <c r="H56" s="146">
        <v>200</v>
      </c>
      <c r="I56" s="146"/>
      <c r="J56" s="146"/>
      <c r="K56" s="146"/>
      <c r="L56">
        <f t="shared" si="6"/>
        <v>-200</v>
      </c>
    </row>
    <row r="57" spans="2:12" x14ac:dyDescent="0.5">
      <c r="B57" s="21" t="str">
        <f t="shared" si="7"/>
        <v>PQR</v>
      </c>
      <c r="C57" s="149" t="str">
        <f t="shared" si="5"/>
        <v>PQR Chemicals</v>
      </c>
      <c r="D57" s="134" t="str">
        <f t="shared" si="5"/>
        <v>Chemicals</v>
      </c>
      <c r="E57" s="146"/>
      <c r="F57" s="146"/>
      <c r="G57" s="146"/>
      <c r="H57" s="146"/>
      <c r="I57" s="146">
        <v>300</v>
      </c>
      <c r="J57" s="146"/>
      <c r="K57" s="146"/>
      <c r="L57">
        <f t="shared" si="6"/>
        <v>-300</v>
      </c>
    </row>
    <row r="58" spans="2:12" x14ac:dyDescent="0.5">
      <c r="B58" s="21"/>
      <c r="C58" s="134"/>
      <c r="D58" s="134"/>
    </row>
    <row r="59" spans="2:12" x14ac:dyDescent="0.5">
      <c r="B59" s="141" t="s">
        <v>164</v>
      </c>
      <c r="C59" s="134"/>
      <c r="E59" s="136">
        <v>0</v>
      </c>
      <c r="F59" s="136">
        <v>1</v>
      </c>
      <c r="G59" s="136">
        <v>2</v>
      </c>
      <c r="H59" s="136">
        <v>3</v>
      </c>
      <c r="I59" s="136">
        <v>4</v>
      </c>
      <c r="J59" s="136">
        <v>5</v>
      </c>
      <c r="K59" s="136">
        <v>6</v>
      </c>
      <c r="L59" s="136">
        <v>7</v>
      </c>
    </row>
    <row r="60" spans="2:12" ht="26.35" thickBot="1" x14ac:dyDescent="0.55000000000000004">
      <c r="B60" s="148" t="s">
        <v>111</v>
      </c>
      <c r="C60" s="148" t="s">
        <v>112</v>
      </c>
      <c r="D60" s="148" t="s">
        <v>113</v>
      </c>
      <c r="E60" s="144" t="str">
        <f>+E42</f>
        <v>June 1
20x1</v>
      </c>
      <c r="F60" s="144" t="str">
        <f t="shared" ref="F60:L60" si="8">+F42</f>
        <v>July 1
20x1</v>
      </c>
      <c r="G60" s="144" t="str">
        <f t="shared" si="8"/>
        <v>Aug 1
20x1</v>
      </c>
      <c r="H60" s="144" t="str">
        <f t="shared" si="8"/>
        <v>Sep 1
20x1</v>
      </c>
      <c r="I60" s="144" t="str">
        <f t="shared" si="8"/>
        <v>Oct 1
20x1</v>
      </c>
      <c r="J60" s="144" t="str">
        <f t="shared" si="8"/>
        <v>Nov 1
20x1</v>
      </c>
      <c r="K60" s="144" t="str">
        <f t="shared" si="8"/>
        <v>Dec 1
20x1</v>
      </c>
      <c r="L60" s="144" t="str">
        <f t="shared" si="8"/>
        <v>Jan 2
20x2</v>
      </c>
    </row>
    <row r="61" spans="2:12" ht="14.7" thickTop="1" x14ac:dyDescent="0.5">
      <c r="B61" s="134" t="str">
        <f t="shared" ref="B61:D75" si="9">+B43</f>
        <v>ABC</v>
      </c>
      <c r="C61" s="134" t="str">
        <f t="shared" si="9"/>
        <v>ABC Chem Inc</v>
      </c>
      <c r="D61" s="134" t="str">
        <f t="shared" si="9"/>
        <v>Chemicals</v>
      </c>
      <c r="E61" s="150">
        <f t="shared" ref="E61:L75" si="10">-E43*E7</f>
        <v>0</v>
      </c>
      <c r="F61" s="150">
        <f t="shared" si="10"/>
        <v>0</v>
      </c>
      <c r="G61" s="150">
        <f t="shared" si="10"/>
        <v>6750</v>
      </c>
      <c r="H61" s="150">
        <f t="shared" si="10"/>
        <v>0</v>
      </c>
      <c r="I61" s="150">
        <f t="shared" si="10"/>
        <v>0</v>
      </c>
      <c r="J61" s="150">
        <f t="shared" si="10"/>
        <v>0</v>
      </c>
      <c r="K61" s="150">
        <f t="shared" si="10"/>
        <v>0</v>
      </c>
      <c r="L61" s="150">
        <f t="shared" si="10"/>
        <v>3100</v>
      </c>
    </row>
    <row r="62" spans="2:12" x14ac:dyDescent="0.5">
      <c r="B62" s="134" t="str">
        <f t="shared" si="9"/>
        <v>BCD</v>
      </c>
      <c r="C62" s="134" t="str">
        <f t="shared" si="9"/>
        <v>BCD  Precision Inc</v>
      </c>
      <c r="D62" s="134" t="str">
        <f t="shared" si="9"/>
        <v>Industrial</v>
      </c>
      <c r="E62" s="150">
        <f t="shared" si="10"/>
        <v>0</v>
      </c>
      <c r="F62" s="150">
        <f t="shared" si="10"/>
        <v>0</v>
      </c>
      <c r="G62" s="150">
        <f t="shared" si="10"/>
        <v>3600</v>
      </c>
      <c r="H62" s="150">
        <f t="shared" si="10"/>
        <v>0</v>
      </c>
      <c r="I62" s="150">
        <f t="shared" si="10"/>
        <v>0</v>
      </c>
      <c r="J62" s="150">
        <f t="shared" si="10"/>
        <v>0</v>
      </c>
      <c r="K62" s="150">
        <f t="shared" si="10"/>
        <v>0</v>
      </c>
      <c r="L62" s="150">
        <f t="shared" si="10"/>
        <v>1100</v>
      </c>
    </row>
    <row r="63" spans="2:12" x14ac:dyDescent="0.5">
      <c r="B63" s="134" t="str">
        <f t="shared" si="9"/>
        <v>CDE</v>
      </c>
      <c r="C63" s="134" t="str">
        <f t="shared" si="9"/>
        <v>CDE Inc</v>
      </c>
      <c r="D63" s="134" t="str">
        <f t="shared" si="9"/>
        <v>Publishing</v>
      </c>
      <c r="E63" s="150">
        <f t="shared" si="10"/>
        <v>0</v>
      </c>
      <c r="F63" s="150">
        <f t="shared" si="10"/>
        <v>0</v>
      </c>
      <c r="G63" s="150">
        <f t="shared" si="10"/>
        <v>1800</v>
      </c>
      <c r="H63" s="150">
        <f t="shared" si="10"/>
        <v>0</v>
      </c>
      <c r="I63" s="150">
        <f t="shared" si="10"/>
        <v>0</v>
      </c>
      <c r="J63" s="150">
        <f t="shared" si="10"/>
        <v>0</v>
      </c>
      <c r="K63" s="150">
        <f t="shared" si="10"/>
        <v>0</v>
      </c>
      <c r="L63" s="150">
        <f t="shared" si="10"/>
        <v>4200</v>
      </c>
    </row>
    <row r="64" spans="2:12" x14ac:dyDescent="0.5">
      <c r="B64" s="134" t="str">
        <f t="shared" si="9"/>
        <v>DEF</v>
      </c>
      <c r="C64" s="134" t="str">
        <f t="shared" si="9"/>
        <v>DEF Inc</v>
      </c>
      <c r="D64" s="134" t="str">
        <f t="shared" si="9"/>
        <v>Hospitality</v>
      </c>
      <c r="E64" s="150">
        <f t="shared" si="10"/>
        <v>0</v>
      </c>
      <c r="F64" s="150">
        <f t="shared" si="10"/>
        <v>0</v>
      </c>
      <c r="G64" s="150">
        <f t="shared" si="10"/>
        <v>0</v>
      </c>
      <c r="H64" s="150">
        <f t="shared" si="10"/>
        <v>4500</v>
      </c>
      <c r="I64" s="150">
        <f t="shared" si="10"/>
        <v>0</v>
      </c>
      <c r="J64" s="150">
        <f t="shared" si="10"/>
        <v>0</v>
      </c>
      <c r="K64" s="150">
        <f t="shared" si="10"/>
        <v>0</v>
      </c>
      <c r="L64" s="150">
        <f t="shared" si="10"/>
        <v>9600</v>
      </c>
    </row>
    <row r="65" spans="2:12" x14ac:dyDescent="0.5">
      <c r="B65" s="134" t="str">
        <f t="shared" si="9"/>
        <v>EFG</v>
      </c>
      <c r="C65" s="134" t="str">
        <f t="shared" si="9"/>
        <v>Effective Inc</v>
      </c>
      <c r="D65" s="134" t="str">
        <f t="shared" si="9"/>
        <v>TV/Cable</v>
      </c>
      <c r="E65" s="150">
        <f t="shared" si="10"/>
        <v>0</v>
      </c>
      <c r="F65" s="150">
        <f t="shared" si="10"/>
        <v>0</v>
      </c>
      <c r="G65" s="150">
        <f t="shared" si="10"/>
        <v>0</v>
      </c>
      <c r="H65" s="150">
        <f t="shared" si="10"/>
        <v>0</v>
      </c>
      <c r="I65" s="150">
        <f t="shared" si="10"/>
        <v>0</v>
      </c>
      <c r="J65" s="150">
        <f t="shared" si="10"/>
        <v>0</v>
      </c>
      <c r="K65" s="150">
        <f t="shared" si="10"/>
        <v>0</v>
      </c>
      <c r="L65" s="150">
        <f t="shared" si="10"/>
        <v>12600</v>
      </c>
    </row>
    <row r="66" spans="2:12" x14ac:dyDescent="0.5">
      <c r="B66" s="134" t="str">
        <f t="shared" si="9"/>
        <v>FGH</v>
      </c>
      <c r="C66" s="134" t="str">
        <f t="shared" si="9"/>
        <v>FGH Inc</v>
      </c>
      <c r="D66" s="134" t="str">
        <f t="shared" si="9"/>
        <v>Techonlogy</v>
      </c>
      <c r="E66" s="150">
        <f t="shared" si="10"/>
        <v>0</v>
      </c>
      <c r="F66" s="150">
        <f t="shared" si="10"/>
        <v>0</v>
      </c>
      <c r="G66" s="150">
        <f t="shared" si="10"/>
        <v>0</v>
      </c>
      <c r="H66" s="150">
        <f t="shared" si="10"/>
        <v>0</v>
      </c>
      <c r="I66" s="150">
        <f t="shared" si="10"/>
        <v>6000</v>
      </c>
      <c r="J66" s="150">
        <f t="shared" si="10"/>
        <v>0</v>
      </c>
      <c r="K66" s="150">
        <f t="shared" si="10"/>
        <v>0</v>
      </c>
      <c r="L66" s="150">
        <f t="shared" si="10"/>
        <v>2500</v>
      </c>
    </row>
    <row r="67" spans="2:12" x14ac:dyDescent="0.5">
      <c r="B67" s="134" t="str">
        <f t="shared" si="9"/>
        <v>GHI</v>
      </c>
      <c r="C67" s="134" t="str">
        <f t="shared" si="9"/>
        <v>General HI</v>
      </c>
      <c r="D67" s="134" t="str">
        <f t="shared" si="9"/>
        <v>Service</v>
      </c>
      <c r="E67" s="150">
        <f t="shared" si="10"/>
        <v>0</v>
      </c>
      <c r="F67" s="150">
        <f t="shared" si="10"/>
        <v>0</v>
      </c>
      <c r="G67" s="150">
        <f t="shared" si="10"/>
        <v>0</v>
      </c>
      <c r="H67" s="150">
        <f t="shared" si="10"/>
        <v>0</v>
      </c>
      <c r="I67" s="150">
        <f t="shared" si="10"/>
        <v>0</v>
      </c>
      <c r="J67" s="150">
        <f t="shared" si="10"/>
        <v>0</v>
      </c>
      <c r="K67" s="150">
        <f t="shared" si="10"/>
        <v>0</v>
      </c>
      <c r="L67" s="150">
        <f t="shared" si="10"/>
        <v>12000</v>
      </c>
    </row>
    <row r="68" spans="2:12" x14ac:dyDescent="0.5">
      <c r="B68" s="134" t="str">
        <f t="shared" si="9"/>
        <v>HIK</v>
      </c>
      <c r="C68" s="134" t="str">
        <f t="shared" si="9"/>
        <v>Hicks Kental Inc</v>
      </c>
      <c r="D68" s="134" t="str">
        <f t="shared" si="9"/>
        <v>Retail</v>
      </c>
      <c r="E68" s="150">
        <f t="shared" si="10"/>
        <v>0</v>
      </c>
      <c r="F68" s="150">
        <f t="shared" si="10"/>
        <v>0</v>
      </c>
      <c r="G68" s="150">
        <f t="shared" si="10"/>
        <v>0</v>
      </c>
      <c r="H68" s="150">
        <f t="shared" si="10"/>
        <v>0</v>
      </c>
      <c r="I68" s="150">
        <f t="shared" si="10"/>
        <v>0</v>
      </c>
      <c r="J68" s="150">
        <f t="shared" si="10"/>
        <v>0</v>
      </c>
      <c r="K68" s="150">
        <f t="shared" si="10"/>
        <v>0</v>
      </c>
      <c r="L68" s="150">
        <f t="shared" si="10"/>
        <v>14500</v>
      </c>
    </row>
    <row r="69" spans="2:12" x14ac:dyDescent="0.5">
      <c r="B69" s="134" t="str">
        <f t="shared" si="9"/>
        <v>IKL</v>
      </c>
      <c r="C69" s="134" t="str">
        <f t="shared" si="9"/>
        <v>IKL Inc</v>
      </c>
      <c r="D69" s="134" t="str">
        <f t="shared" si="9"/>
        <v>Pharmaceutical</v>
      </c>
      <c r="E69" s="150">
        <f t="shared" si="10"/>
        <v>0</v>
      </c>
      <c r="F69" s="150">
        <f t="shared" si="10"/>
        <v>0</v>
      </c>
      <c r="G69" s="150">
        <f t="shared" si="10"/>
        <v>0</v>
      </c>
      <c r="H69" s="150">
        <f t="shared" si="10"/>
        <v>0</v>
      </c>
      <c r="I69" s="150">
        <f t="shared" si="10"/>
        <v>0</v>
      </c>
      <c r="J69" s="150">
        <f t="shared" si="10"/>
        <v>0</v>
      </c>
      <c r="K69" s="150">
        <f t="shared" si="10"/>
        <v>0</v>
      </c>
      <c r="L69" s="150">
        <f t="shared" si="10"/>
        <v>6000</v>
      </c>
    </row>
    <row r="70" spans="2:12" x14ac:dyDescent="0.5">
      <c r="B70" s="134" t="str">
        <f t="shared" si="9"/>
        <v>KLM</v>
      </c>
      <c r="C70" s="134" t="str">
        <f t="shared" si="9"/>
        <v>KLM Health</v>
      </c>
      <c r="D70" s="134" t="str">
        <f t="shared" si="9"/>
        <v>Healthcare</v>
      </c>
      <c r="E70" s="150">
        <f t="shared" si="10"/>
        <v>0</v>
      </c>
      <c r="F70" s="150">
        <f t="shared" si="10"/>
        <v>0</v>
      </c>
      <c r="G70" s="150">
        <f t="shared" si="10"/>
        <v>0</v>
      </c>
      <c r="H70" s="150">
        <f t="shared" si="10"/>
        <v>0</v>
      </c>
      <c r="I70" s="150">
        <f t="shared" si="10"/>
        <v>0</v>
      </c>
      <c r="J70" s="150">
        <f t="shared" si="10"/>
        <v>0</v>
      </c>
      <c r="K70" s="150">
        <f t="shared" si="10"/>
        <v>0</v>
      </c>
      <c r="L70" s="150">
        <f t="shared" si="10"/>
        <v>6000</v>
      </c>
    </row>
    <row r="71" spans="2:12" x14ac:dyDescent="0.5">
      <c r="B71" s="134" t="str">
        <f t="shared" si="9"/>
        <v>LMN</v>
      </c>
      <c r="C71" s="134" t="str">
        <f t="shared" si="9"/>
        <v>LMN Hotel &amp; Resorts</v>
      </c>
      <c r="D71" s="134" t="str">
        <f t="shared" si="9"/>
        <v>Hospitality</v>
      </c>
      <c r="E71" s="150">
        <f t="shared" si="10"/>
        <v>0</v>
      </c>
      <c r="F71" s="150">
        <f t="shared" si="10"/>
        <v>0</v>
      </c>
      <c r="G71" s="150">
        <f t="shared" si="10"/>
        <v>-3200</v>
      </c>
      <c r="H71" s="150">
        <f t="shared" si="10"/>
        <v>0</v>
      </c>
      <c r="I71" s="150">
        <f t="shared" si="10"/>
        <v>0</v>
      </c>
      <c r="J71" s="150">
        <f t="shared" si="10"/>
        <v>0</v>
      </c>
      <c r="K71" s="150">
        <f t="shared" si="10"/>
        <v>0</v>
      </c>
      <c r="L71" s="150">
        <f t="shared" si="10"/>
        <v>3500</v>
      </c>
    </row>
    <row r="72" spans="2:12" x14ac:dyDescent="0.5">
      <c r="B72" s="134" t="str">
        <f t="shared" si="9"/>
        <v>MNO</v>
      </c>
      <c r="C72" s="134" t="str">
        <f t="shared" si="9"/>
        <v>MNO Cable Inc</v>
      </c>
      <c r="D72" s="134" t="str">
        <f t="shared" si="9"/>
        <v>TV/Cable</v>
      </c>
      <c r="E72" s="150">
        <f t="shared" si="10"/>
        <v>0</v>
      </c>
      <c r="F72" s="150">
        <f t="shared" si="10"/>
        <v>0</v>
      </c>
      <c r="G72" s="150">
        <f t="shared" si="10"/>
        <v>-1900</v>
      </c>
      <c r="H72" s="150">
        <f t="shared" si="10"/>
        <v>0</v>
      </c>
      <c r="I72" s="150">
        <f t="shared" si="10"/>
        <v>0</v>
      </c>
      <c r="J72" s="150">
        <f t="shared" si="10"/>
        <v>0</v>
      </c>
      <c r="K72" s="150">
        <f t="shared" si="10"/>
        <v>0</v>
      </c>
      <c r="L72" s="150">
        <f t="shared" si="10"/>
        <v>1800</v>
      </c>
    </row>
    <row r="73" spans="2:12" x14ac:dyDescent="0.5">
      <c r="B73" s="134" t="str">
        <f t="shared" si="9"/>
        <v>NOP</v>
      </c>
      <c r="C73" s="134" t="str">
        <f t="shared" si="9"/>
        <v>Norton Optimum</v>
      </c>
      <c r="D73" s="134" t="str">
        <f t="shared" si="9"/>
        <v>Techonlogy</v>
      </c>
      <c r="E73" s="150">
        <f t="shared" si="10"/>
        <v>0</v>
      </c>
      <c r="F73" s="150">
        <f t="shared" si="10"/>
        <v>0</v>
      </c>
      <c r="G73" s="150">
        <f t="shared" si="10"/>
        <v>-5500</v>
      </c>
      <c r="H73" s="150">
        <f t="shared" si="10"/>
        <v>0</v>
      </c>
      <c r="I73" s="150">
        <f t="shared" si="10"/>
        <v>0</v>
      </c>
      <c r="J73" s="150">
        <f t="shared" si="10"/>
        <v>0</v>
      </c>
      <c r="K73" s="150">
        <f t="shared" si="10"/>
        <v>0</v>
      </c>
      <c r="L73" s="150">
        <f t="shared" si="10"/>
        <v>6100</v>
      </c>
    </row>
    <row r="74" spans="2:12" x14ac:dyDescent="0.5">
      <c r="B74" s="134" t="str">
        <f t="shared" si="9"/>
        <v>OPQ</v>
      </c>
      <c r="C74" s="134" t="str">
        <f t="shared" si="9"/>
        <v>Odyssea PQ Inc</v>
      </c>
      <c r="D74" s="134" t="str">
        <f t="shared" si="9"/>
        <v>Retail</v>
      </c>
      <c r="E74" s="150">
        <f t="shared" si="10"/>
        <v>0</v>
      </c>
      <c r="F74" s="150">
        <f t="shared" si="10"/>
        <v>0</v>
      </c>
      <c r="G74" s="150">
        <f t="shared" si="10"/>
        <v>0</v>
      </c>
      <c r="H74" s="150">
        <f t="shared" si="10"/>
        <v>-2200</v>
      </c>
      <c r="I74" s="150">
        <f t="shared" si="10"/>
        <v>0</v>
      </c>
      <c r="J74" s="150">
        <f t="shared" si="10"/>
        <v>0</v>
      </c>
      <c r="K74" s="150">
        <f t="shared" si="10"/>
        <v>0</v>
      </c>
      <c r="L74" s="150">
        <f t="shared" si="10"/>
        <v>2400</v>
      </c>
    </row>
    <row r="75" spans="2:12" x14ac:dyDescent="0.5">
      <c r="B75" s="134" t="str">
        <f t="shared" si="9"/>
        <v>PQR</v>
      </c>
      <c r="C75" s="134" t="str">
        <f t="shared" si="9"/>
        <v>PQR Chemicals</v>
      </c>
      <c r="D75" s="134" t="str">
        <f t="shared" si="9"/>
        <v>Chemicals</v>
      </c>
      <c r="E75" s="150">
        <f t="shared" si="10"/>
        <v>0</v>
      </c>
      <c r="F75" s="150">
        <f t="shared" si="10"/>
        <v>0</v>
      </c>
      <c r="G75" s="150">
        <f t="shared" si="10"/>
        <v>0</v>
      </c>
      <c r="H75" s="150">
        <f t="shared" si="10"/>
        <v>0</v>
      </c>
      <c r="I75" s="150">
        <f t="shared" si="10"/>
        <v>-6000</v>
      </c>
      <c r="J75" s="150">
        <f t="shared" si="10"/>
        <v>0</v>
      </c>
      <c r="K75" s="150">
        <f t="shared" si="10"/>
        <v>0</v>
      </c>
      <c r="L75" s="150">
        <f t="shared" si="10"/>
        <v>7200</v>
      </c>
    </row>
    <row r="76" spans="2:12" ht="14.7" thickBot="1" x14ac:dyDescent="0.55000000000000004">
      <c r="B76" s="151" t="s">
        <v>165</v>
      </c>
      <c r="C76" s="151"/>
      <c r="D76" s="151"/>
      <c r="E76" s="152">
        <f t="shared" ref="E76:L76" si="11">SUM(E61:E75)</f>
        <v>0</v>
      </c>
      <c r="F76" s="152">
        <f t="shared" si="11"/>
        <v>0</v>
      </c>
      <c r="G76" s="152">
        <f t="shared" si="11"/>
        <v>1550</v>
      </c>
      <c r="H76" s="152">
        <f t="shared" si="11"/>
        <v>2300</v>
      </c>
      <c r="I76" s="152">
        <f t="shared" si="11"/>
        <v>0</v>
      </c>
      <c r="J76" s="152">
        <f t="shared" si="11"/>
        <v>0</v>
      </c>
      <c r="K76" s="152">
        <f t="shared" si="11"/>
        <v>0</v>
      </c>
      <c r="L76" s="152">
        <f t="shared" si="11"/>
        <v>92600</v>
      </c>
    </row>
    <row r="77" spans="2:12" ht="14.7" thickTop="1" x14ac:dyDescent="0.5">
      <c r="B77" s="21"/>
      <c r="C77" s="134"/>
      <c r="D77" s="134"/>
    </row>
    <row r="78" spans="2:12" x14ac:dyDescent="0.5">
      <c r="B78" s="141" t="s">
        <v>166</v>
      </c>
      <c r="C78" s="134"/>
      <c r="E78" s="136">
        <v>0</v>
      </c>
      <c r="F78" s="136">
        <v>1</v>
      </c>
      <c r="G78" s="136">
        <v>2</v>
      </c>
      <c r="H78" s="136">
        <v>3</v>
      </c>
      <c r="I78" s="136">
        <v>4</v>
      </c>
      <c r="J78" s="136">
        <v>5</v>
      </c>
      <c r="K78" s="136">
        <v>6</v>
      </c>
      <c r="L78" s="136">
        <v>7</v>
      </c>
    </row>
    <row r="79" spans="2:12" ht="26.35" thickBot="1" x14ac:dyDescent="0.55000000000000004">
      <c r="B79" s="148" t="s">
        <v>111</v>
      </c>
      <c r="C79" s="148" t="s">
        <v>112</v>
      </c>
      <c r="D79" s="148" t="s">
        <v>113</v>
      </c>
      <c r="E79" s="144" t="str">
        <f>+E60</f>
        <v>June 1
20x1</v>
      </c>
      <c r="F79" s="144" t="str">
        <f t="shared" ref="F79:L79" si="12">+F60</f>
        <v>July 1
20x1</v>
      </c>
      <c r="G79" s="144" t="str">
        <f t="shared" si="12"/>
        <v>Aug 1
20x1</v>
      </c>
      <c r="H79" s="144" t="str">
        <f t="shared" si="12"/>
        <v>Sep 1
20x1</v>
      </c>
      <c r="I79" s="144" t="str">
        <f t="shared" si="12"/>
        <v>Oct 1
20x1</v>
      </c>
      <c r="J79" s="144" t="str">
        <f t="shared" si="12"/>
        <v>Nov 1
20x1</v>
      </c>
      <c r="K79" s="144" t="str">
        <f t="shared" si="12"/>
        <v>Dec 1
20x1</v>
      </c>
      <c r="L79" s="144" t="str">
        <f t="shared" si="12"/>
        <v>Jan 2
20x2</v>
      </c>
    </row>
    <row r="80" spans="2:12" ht="14.7" thickTop="1" x14ac:dyDescent="0.5">
      <c r="B80" s="134" t="str">
        <f t="shared" ref="B80:D94" si="13">+B61</f>
        <v>ABC</v>
      </c>
      <c r="C80" s="134" t="str">
        <f t="shared" si="13"/>
        <v>ABC Chem Inc</v>
      </c>
      <c r="D80" s="134" t="str">
        <f t="shared" si="13"/>
        <v>Chemicals</v>
      </c>
      <c r="E80" s="153">
        <f t="shared" ref="E80:L94" si="14">+E7*E25</f>
        <v>9200</v>
      </c>
      <c r="F80" s="150">
        <f t="shared" si="14"/>
        <v>9600</v>
      </c>
      <c r="G80" s="150">
        <f t="shared" si="14"/>
        <v>2250</v>
      </c>
      <c r="H80" s="150">
        <f t="shared" si="14"/>
        <v>2500</v>
      </c>
      <c r="I80" s="150">
        <f t="shared" si="14"/>
        <v>2600</v>
      </c>
      <c r="J80" s="150">
        <f t="shared" si="14"/>
        <v>2700</v>
      </c>
      <c r="K80" s="150">
        <f t="shared" si="14"/>
        <v>2800</v>
      </c>
      <c r="L80" s="150">
        <f t="shared" si="14"/>
        <v>0</v>
      </c>
    </row>
    <row r="81" spans="2:12" x14ac:dyDescent="0.5">
      <c r="B81" s="134" t="str">
        <f t="shared" si="13"/>
        <v>BCD</v>
      </c>
      <c r="C81" s="134" t="str">
        <f t="shared" si="13"/>
        <v>BCD  Precision Inc</v>
      </c>
      <c r="D81" s="134" t="str">
        <f t="shared" si="13"/>
        <v>Industrial</v>
      </c>
      <c r="E81" s="153">
        <f t="shared" si="14"/>
        <v>4200</v>
      </c>
      <c r="F81" s="150">
        <f t="shared" si="14"/>
        <v>3500</v>
      </c>
      <c r="G81" s="150">
        <f t="shared" si="14"/>
        <v>600</v>
      </c>
      <c r="H81" s="150">
        <f t="shared" si="14"/>
        <v>600</v>
      </c>
      <c r="I81" s="150">
        <f t="shared" si="14"/>
        <v>750</v>
      </c>
      <c r="J81" s="150">
        <f t="shared" si="14"/>
        <v>900</v>
      </c>
      <c r="K81" s="150">
        <f t="shared" si="14"/>
        <v>975</v>
      </c>
      <c r="L81" s="150">
        <f t="shared" si="14"/>
        <v>0</v>
      </c>
    </row>
    <row r="82" spans="2:12" x14ac:dyDescent="0.5">
      <c r="B82" s="134" t="str">
        <f t="shared" si="13"/>
        <v>CDE</v>
      </c>
      <c r="C82" s="134" t="str">
        <f t="shared" si="13"/>
        <v>CDE Inc</v>
      </c>
      <c r="D82" s="134" t="str">
        <f t="shared" si="13"/>
        <v>Publishing</v>
      </c>
      <c r="E82" s="153">
        <f t="shared" si="14"/>
        <v>5400</v>
      </c>
      <c r="F82" s="150">
        <f t="shared" si="14"/>
        <v>5700</v>
      </c>
      <c r="G82" s="150">
        <f t="shared" si="14"/>
        <v>3600</v>
      </c>
      <c r="H82" s="150">
        <f t="shared" si="14"/>
        <v>3800</v>
      </c>
      <c r="I82" s="150">
        <f t="shared" si="14"/>
        <v>4200</v>
      </c>
      <c r="J82" s="150">
        <f t="shared" si="14"/>
        <v>4000</v>
      </c>
      <c r="K82" s="150">
        <f t="shared" si="14"/>
        <v>3800</v>
      </c>
      <c r="L82" s="150">
        <f t="shared" si="14"/>
        <v>0</v>
      </c>
    </row>
    <row r="83" spans="2:12" x14ac:dyDescent="0.5">
      <c r="B83" s="134" t="str">
        <f t="shared" si="13"/>
        <v>DEF</v>
      </c>
      <c r="C83" s="134" t="str">
        <f t="shared" si="13"/>
        <v>DEF Inc</v>
      </c>
      <c r="D83" s="134" t="str">
        <f t="shared" si="13"/>
        <v>Hospitality</v>
      </c>
      <c r="E83" s="153">
        <f t="shared" si="14"/>
        <v>12000</v>
      </c>
      <c r="F83" s="150">
        <f t="shared" si="14"/>
        <v>12600</v>
      </c>
      <c r="G83" s="150">
        <f t="shared" si="14"/>
        <v>12900</v>
      </c>
      <c r="H83" s="150">
        <f t="shared" si="14"/>
        <v>9000</v>
      </c>
      <c r="I83" s="150">
        <f t="shared" si="14"/>
        <v>9000</v>
      </c>
      <c r="J83" s="150">
        <f t="shared" si="14"/>
        <v>9000</v>
      </c>
      <c r="K83" s="150">
        <f t="shared" si="14"/>
        <v>9200</v>
      </c>
      <c r="L83" s="150">
        <f t="shared" si="14"/>
        <v>0</v>
      </c>
    </row>
    <row r="84" spans="2:12" x14ac:dyDescent="0.5">
      <c r="B84" s="134" t="str">
        <f t="shared" si="13"/>
        <v>EFG</v>
      </c>
      <c r="C84" s="134" t="str">
        <f t="shared" si="13"/>
        <v>Effective Inc</v>
      </c>
      <c r="D84" s="134" t="str">
        <f t="shared" si="13"/>
        <v>TV/Cable</v>
      </c>
      <c r="E84" s="153">
        <f t="shared" si="14"/>
        <v>10400</v>
      </c>
      <c r="F84" s="150">
        <f t="shared" si="14"/>
        <v>12000</v>
      </c>
      <c r="G84" s="150">
        <f t="shared" si="14"/>
        <v>12000</v>
      </c>
      <c r="H84" s="150">
        <f t="shared" si="14"/>
        <v>12000</v>
      </c>
      <c r="I84" s="150">
        <f t="shared" si="14"/>
        <v>12400</v>
      </c>
      <c r="J84" s="150">
        <f t="shared" si="14"/>
        <v>12400</v>
      </c>
      <c r="K84" s="150">
        <f t="shared" si="14"/>
        <v>12200</v>
      </c>
      <c r="L84" s="150">
        <f t="shared" si="14"/>
        <v>0</v>
      </c>
    </row>
    <row r="85" spans="2:12" x14ac:dyDescent="0.5">
      <c r="B85" s="134" t="str">
        <f t="shared" si="13"/>
        <v>FGH</v>
      </c>
      <c r="C85" s="134" t="str">
        <f t="shared" si="13"/>
        <v>FGH Inc</v>
      </c>
      <c r="D85" s="134" t="str">
        <f t="shared" si="13"/>
        <v>Techonlogy</v>
      </c>
      <c r="E85" s="153">
        <f t="shared" si="14"/>
        <v>12400</v>
      </c>
      <c r="F85" s="150">
        <f t="shared" si="14"/>
        <v>8000</v>
      </c>
      <c r="G85" s="150">
        <f t="shared" si="14"/>
        <v>10000</v>
      </c>
      <c r="H85" s="150">
        <f t="shared" si="14"/>
        <v>10400</v>
      </c>
      <c r="I85" s="150">
        <f t="shared" si="14"/>
        <v>2000</v>
      </c>
      <c r="J85" s="150">
        <f t="shared" si="14"/>
        <v>2200</v>
      </c>
      <c r="K85" s="150">
        <f t="shared" si="14"/>
        <v>2400</v>
      </c>
      <c r="L85" s="150">
        <f t="shared" si="14"/>
        <v>0</v>
      </c>
    </row>
    <row r="86" spans="2:12" x14ac:dyDescent="0.5">
      <c r="B86" s="134" t="str">
        <f t="shared" si="13"/>
        <v>GHI</v>
      </c>
      <c r="C86" s="134" t="str">
        <f t="shared" si="13"/>
        <v>General HI</v>
      </c>
      <c r="D86" s="134" t="str">
        <f t="shared" si="13"/>
        <v>Service</v>
      </c>
      <c r="E86" s="153">
        <f t="shared" si="14"/>
        <v>9000</v>
      </c>
      <c r="F86" s="150">
        <f t="shared" si="14"/>
        <v>9600</v>
      </c>
      <c r="G86" s="150">
        <f t="shared" si="14"/>
        <v>10200</v>
      </c>
      <c r="H86" s="150">
        <f t="shared" si="14"/>
        <v>10800</v>
      </c>
      <c r="I86" s="150">
        <f t="shared" si="14"/>
        <v>11400</v>
      </c>
      <c r="J86" s="150">
        <f t="shared" si="14"/>
        <v>11400</v>
      </c>
      <c r="K86" s="150">
        <f t="shared" si="14"/>
        <v>10800</v>
      </c>
      <c r="L86" s="150">
        <f t="shared" si="14"/>
        <v>0</v>
      </c>
    </row>
    <row r="87" spans="2:12" x14ac:dyDescent="0.5">
      <c r="B87" s="134" t="str">
        <f t="shared" si="13"/>
        <v>HIK</v>
      </c>
      <c r="C87" s="134" t="str">
        <f t="shared" si="13"/>
        <v>Hicks Kental Inc</v>
      </c>
      <c r="D87" s="134" t="str">
        <f t="shared" si="13"/>
        <v>Retail</v>
      </c>
      <c r="E87" s="153">
        <f t="shared" si="14"/>
        <v>8000</v>
      </c>
      <c r="F87" s="150">
        <f t="shared" si="14"/>
        <v>9500</v>
      </c>
      <c r="G87" s="150">
        <f t="shared" si="14"/>
        <v>10500</v>
      </c>
      <c r="H87" s="150">
        <f t="shared" si="14"/>
        <v>11000</v>
      </c>
      <c r="I87" s="150">
        <f t="shared" si="14"/>
        <v>11500</v>
      </c>
      <c r="J87" s="150">
        <f t="shared" si="14"/>
        <v>12000</v>
      </c>
      <c r="K87" s="150">
        <f t="shared" si="14"/>
        <v>14000</v>
      </c>
      <c r="L87" s="150">
        <f t="shared" si="14"/>
        <v>0</v>
      </c>
    </row>
    <row r="88" spans="2:12" x14ac:dyDescent="0.5">
      <c r="B88" s="134" t="str">
        <f t="shared" si="13"/>
        <v>IKL</v>
      </c>
      <c r="C88" s="134" t="str">
        <f t="shared" si="13"/>
        <v>IKL Inc</v>
      </c>
      <c r="D88" s="134" t="str">
        <f t="shared" si="13"/>
        <v>Pharmaceutical</v>
      </c>
      <c r="E88" s="153">
        <f t="shared" si="14"/>
        <v>4500</v>
      </c>
      <c r="F88" s="150">
        <f t="shared" si="14"/>
        <v>3900</v>
      </c>
      <c r="G88" s="150">
        <f t="shared" si="14"/>
        <v>3600</v>
      </c>
      <c r="H88" s="150">
        <f t="shared" si="14"/>
        <v>4200</v>
      </c>
      <c r="I88" s="150">
        <f t="shared" si="14"/>
        <v>4500</v>
      </c>
      <c r="J88" s="150">
        <f t="shared" si="14"/>
        <v>5400</v>
      </c>
      <c r="K88" s="150">
        <f t="shared" si="14"/>
        <v>6600</v>
      </c>
      <c r="L88" s="150">
        <f t="shared" si="14"/>
        <v>0</v>
      </c>
    </row>
    <row r="89" spans="2:12" x14ac:dyDescent="0.5">
      <c r="B89" s="134" t="str">
        <f t="shared" si="13"/>
        <v>KLM</v>
      </c>
      <c r="C89" s="134" t="str">
        <f t="shared" si="13"/>
        <v>KLM Health</v>
      </c>
      <c r="D89" s="134" t="str">
        <f t="shared" si="13"/>
        <v>Healthcare</v>
      </c>
      <c r="E89" s="153">
        <f t="shared" si="14"/>
        <v>7500</v>
      </c>
      <c r="F89" s="150">
        <f t="shared" si="14"/>
        <v>7800</v>
      </c>
      <c r="G89" s="150">
        <f t="shared" si="14"/>
        <v>7800</v>
      </c>
      <c r="H89" s="150">
        <f t="shared" si="14"/>
        <v>7800</v>
      </c>
      <c r="I89" s="150">
        <f t="shared" si="14"/>
        <v>7800</v>
      </c>
      <c r="J89" s="150">
        <f t="shared" si="14"/>
        <v>7800</v>
      </c>
      <c r="K89" s="150">
        <f t="shared" si="14"/>
        <v>8100</v>
      </c>
      <c r="L89" s="150">
        <f t="shared" si="14"/>
        <v>0</v>
      </c>
    </row>
    <row r="90" spans="2:12" x14ac:dyDescent="0.5">
      <c r="B90" s="134" t="str">
        <f t="shared" si="13"/>
        <v>LMN</v>
      </c>
      <c r="C90" s="134" t="str">
        <f t="shared" si="13"/>
        <v>LMN Hotel &amp; Resorts</v>
      </c>
      <c r="D90" s="134" t="str">
        <f t="shared" si="13"/>
        <v>Hospitality</v>
      </c>
      <c r="E90" s="153">
        <f t="shared" si="14"/>
        <v>0</v>
      </c>
      <c r="F90" s="150">
        <f t="shared" si="14"/>
        <v>0</v>
      </c>
      <c r="G90" s="150">
        <f t="shared" si="14"/>
        <v>3200</v>
      </c>
      <c r="H90" s="150">
        <f t="shared" si="14"/>
        <v>3300</v>
      </c>
      <c r="I90" s="150">
        <f t="shared" si="14"/>
        <v>3500</v>
      </c>
      <c r="J90" s="150">
        <f t="shared" si="14"/>
        <v>3200</v>
      </c>
      <c r="K90" s="150">
        <f t="shared" si="14"/>
        <v>3400</v>
      </c>
      <c r="L90" s="150">
        <f t="shared" si="14"/>
        <v>0</v>
      </c>
    </row>
    <row r="91" spans="2:12" x14ac:dyDescent="0.5">
      <c r="B91" s="134" t="str">
        <f t="shared" si="13"/>
        <v>MNO</v>
      </c>
      <c r="C91" s="134" t="str">
        <f t="shared" si="13"/>
        <v>MNO Cable Inc</v>
      </c>
      <c r="D91" s="134" t="str">
        <f t="shared" si="13"/>
        <v>TV/Cable</v>
      </c>
      <c r="E91" s="153">
        <f t="shared" si="14"/>
        <v>0</v>
      </c>
      <c r="F91" s="150">
        <f t="shared" si="14"/>
        <v>0</v>
      </c>
      <c r="G91" s="150">
        <f t="shared" si="14"/>
        <v>1900</v>
      </c>
      <c r="H91" s="150">
        <f t="shared" si="14"/>
        <v>1800</v>
      </c>
      <c r="I91" s="150">
        <f t="shared" si="14"/>
        <v>1800</v>
      </c>
      <c r="J91" s="150">
        <f t="shared" si="14"/>
        <v>1600</v>
      </c>
      <c r="K91" s="150">
        <f t="shared" si="14"/>
        <v>2000</v>
      </c>
      <c r="L91" s="150">
        <f t="shared" si="14"/>
        <v>0</v>
      </c>
    </row>
    <row r="92" spans="2:12" x14ac:dyDescent="0.5">
      <c r="B92" s="134" t="str">
        <f t="shared" si="13"/>
        <v>NOP</v>
      </c>
      <c r="C92" s="134" t="str">
        <f t="shared" si="13"/>
        <v>Norton Optimum</v>
      </c>
      <c r="D92" s="134" t="str">
        <f t="shared" si="13"/>
        <v>Techonlogy</v>
      </c>
      <c r="E92" s="153">
        <f t="shared" si="14"/>
        <v>0</v>
      </c>
      <c r="F92" s="150">
        <f t="shared" si="14"/>
        <v>0</v>
      </c>
      <c r="G92" s="150">
        <f t="shared" si="14"/>
        <v>5500</v>
      </c>
      <c r="H92" s="150">
        <f t="shared" si="14"/>
        <v>5600</v>
      </c>
      <c r="I92" s="150">
        <f t="shared" si="14"/>
        <v>5800</v>
      </c>
      <c r="J92" s="150">
        <f t="shared" si="14"/>
        <v>5900</v>
      </c>
      <c r="K92" s="150">
        <f t="shared" si="14"/>
        <v>5900</v>
      </c>
      <c r="L92" s="150">
        <f t="shared" si="14"/>
        <v>0</v>
      </c>
    </row>
    <row r="93" spans="2:12" x14ac:dyDescent="0.5">
      <c r="B93" s="134" t="str">
        <f t="shared" si="13"/>
        <v>OPQ</v>
      </c>
      <c r="C93" s="134" t="str">
        <f t="shared" si="13"/>
        <v>Odyssea PQ Inc</v>
      </c>
      <c r="D93" s="134" t="str">
        <f t="shared" si="13"/>
        <v>Retail</v>
      </c>
      <c r="E93" s="153">
        <f t="shared" si="14"/>
        <v>0</v>
      </c>
      <c r="F93" s="150">
        <f t="shared" si="14"/>
        <v>0</v>
      </c>
      <c r="G93" s="150">
        <f t="shared" si="14"/>
        <v>0</v>
      </c>
      <c r="H93" s="150">
        <f t="shared" si="14"/>
        <v>2200</v>
      </c>
      <c r="I93" s="150">
        <f t="shared" si="14"/>
        <v>2200</v>
      </c>
      <c r="J93" s="150">
        <f t="shared" si="14"/>
        <v>2200</v>
      </c>
      <c r="K93" s="150">
        <f t="shared" si="14"/>
        <v>2300</v>
      </c>
      <c r="L93" s="150">
        <f t="shared" si="14"/>
        <v>0</v>
      </c>
    </row>
    <row r="94" spans="2:12" x14ac:dyDescent="0.5">
      <c r="B94" s="134" t="str">
        <f t="shared" si="13"/>
        <v>PQR</v>
      </c>
      <c r="C94" s="134" t="str">
        <f t="shared" si="13"/>
        <v>PQR Chemicals</v>
      </c>
      <c r="D94" s="134" t="str">
        <f t="shared" si="13"/>
        <v>Chemicals</v>
      </c>
      <c r="E94" s="153">
        <f t="shared" si="14"/>
        <v>0</v>
      </c>
      <c r="F94" s="150">
        <f t="shared" si="14"/>
        <v>0</v>
      </c>
      <c r="G94" s="150">
        <f t="shared" si="14"/>
        <v>0</v>
      </c>
      <c r="H94" s="150">
        <f t="shared" si="14"/>
        <v>0</v>
      </c>
      <c r="I94" s="150">
        <f t="shared" si="14"/>
        <v>6000</v>
      </c>
      <c r="J94" s="150">
        <f t="shared" si="14"/>
        <v>6600</v>
      </c>
      <c r="K94" s="150">
        <f t="shared" si="14"/>
        <v>7800</v>
      </c>
      <c r="L94" s="150">
        <f t="shared" si="14"/>
        <v>0</v>
      </c>
    </row>
    <row r="95" spans="2:12" ht="14.7" thickBot="1" x14ac:dyDescent="0.55000000000000004">
      <c r="B95" s="154" t="s">
        <v>167</v>
      </c>
      <c r="C95" s="151"/>
      <c r="D95" s="155"/>
      <c r="E95" s="156">
        <f t="shared" ref="E95:L95" si="15">SUM(E80:E94)</f>
        <v>82600</v>
      </c>
      <c r="F95" s="156">
        <f t="shared" si="15"/>
        <v>82200</v>
      </c>
      <c r="G95" s="156">
        <f t="shared" si="15"/>
        <v>84050</v>
      </c>
      <c r="H95" s="156">
        <f t="shared" si="15"/>
        <v>85000</v>
      </c>
      <c r="I95" s="156">
        <f t="shared" si="15"/>
        <v>85450</v>
      </c>
      <c r="J95" s="156">
        <f t="shared" si="15"/>
        <v>87300</v>
      </c>
      <c r="K95" s="156">
        <f t="shared" si="15"/>
        <v>92275</v>
      </c>
      <c r="L95" s="156">
        <f t="shared" si="15"/>
        <v>0</v>
      </c>
    </row>
    <row r="96" spans="2:12" ht="8.4499999999999993" customHeight="1" thickTop="1" x14ac:dyDescent="0.5">
      <c r="C96" s="134"/>
      <c r="D96" s="147"/>
    </row>
    <row r="97" spans="12:12" x14ac:dyDescent="0.5">
      <c r="L97" t="s">
        <v>168</v>
      </c>
    </row>
    <row r="116" spans="13:13" x14ac:dyDescent="0.5">
      <c r="M116" s="157"/>
    </row>
    <row r="133" spans="2:12" x14ac:dyDescent="0.5">
      <c r="B133" s="21"/>
      <c r="C133" s="134"/>
      <c r="D133" s="134"/>
      <c r="E133" s="158"/>
      <c r="F133" s="158"/>
      <c r="G133" s="158"/>
      <c r="H133" s="158"/>
      <c r="I133" s="158"/>
      <c r="J133" s="158"/>
      <c r="K133" s="158"/>
      <c r="L133" s="15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96D25-998E-4248-8AA6-29E2BF14A77F}">
  <dimension ref="A2:Q1031"/>
  <sheetViews>
    <sheetView showGridLines="0" tabSelected="1" topLeftCell="A19" workbookViewId="0">
      <selection activeCell="J32" sqref="J32"/>
    </sheetView>
  </sheetViews>
  <sheetFormatPr defaultRowHeight="14.35" x14ac:dyDescent="0.5"/>
  <cols>
    <col min="1" max="1" width="14" customWidth="1"/>
    <col min="2" max="2" width="9" customWidth="1"/>
    <col min="3" max="3" width="8.234375" customWidth="1"/>
    <col min="4" max="4" width="2.46875" customWidth="1"/>
    <col min="5" max="5" width="10.234375" customWidth="1"/>
    <col min="6" max="6" width="9.1171875" customWidth="1"/>
    <col min="8" max="9" width="10" customWidth="1"/>
    <col min="14" max="15" width="3.703125" customWidth="1"/>
  </cols>
  <sheetData>
    <row r="2" spans="1:17" ht="17.7" x14ac:dyDescent="0.55000000000000004">
      <c r="A2" s="35" t="s">
        <v>52</v>
      </c>
      <c r="B2" s="36"/>
      <c r="C2" s="36"/>
      <c r="D2" s="36"/>
      <c r="E2" s="36"/>
      <c r="F2" s="36"/>
      <c r="G2" s="104"/>
      <c r="H2" s="104"/>
      <c r="I2" s="104"/>
      <c r="J2" s="104"/>
      <c r="K2" s="104"/>
      <c r="L2" s="104"/>
      <c r="M2" s="104"/>
      <c r="N2" s="104"/>
    </row>
    <row r="3" spans="1:17" ht="11.45" customHeight="1" x14ac:dyDescent="0.5"/>
    <row r="4" spans="1:17" x14ac:dyDescent="0.5">
      <c r="A4" s="102" t="s">
        <v>63</v>
      </c>
      <c r="B4" s="103"/>
    </row>
    <row r="5" spans="1:17" x14ac:dyDescent="0.5">
      <c r="A5" s="16" t="s">
        <v>31</v>
      </c>
      <c r="B5" s="272">
        <f>+'Fig. 2.1'!F11</f>
        <v>11.7</v>
      </c>
      <c r="C5" s="38"/>
    </row>
    <row r="6" spans="1:17" x14ac:dyDescent="0.5">
      <c r="A6" s="16" t="s">
        <v>32</v>
      </c>
      <c r="B6" s="272">
        <f>+'Fig. 2.1'!L11</f>
        <v>4.25</v>
      </c>
      <c r="C6" s="38"/>
    </row>
    <row r="7" spans="1:17" x14ac:dyDescent="0.5">
      <c r="A7" s="16" t="s">
        <v>33</v>
      </c>
      <c r="B7" s="272">
        <f>+'Fig. 2.1'!I12</f>
        <v>14.916769087171659</v>
      </c>
      <c r="C7" s="38"/>
      <c r="H7" s="105" t="s">
        <v>232</v>
      </c>
    </row>
    <row r="8" spans="1:17" x14ac:dyDescent="0.5">
      <c r="A8" s="16" t="s">
        <v>64</v>
      </c>
      <c r="B8" s="272">
        <f>+'Fig. 2.1'!O12</f>
        <v>7.0489360899358422</v>
      </c>
      <c r="C8" s="38"/>
      <c r="H8" s="271" t="s">
        <v>229</v>
      </c>
      <c r="I8" s="271" t="s">
        <v>230</v>
      </c>
      <c r="J8" s="271" t="str">
        <f>+E14</f>
        <v>σ %</v>
      </c>
      <c r="K8" s="271" t="str">
        <f>+F14</f>
        <v xml:space="preserve"> E(r) %</v>
      </c>
    </row>
    <row r="9" spans="1:17" x14ac:dyDescent="0.5">
      <c r="A9" s="16" t="s">
        <v>51</v>
      </c>
      <c r="B9" s="272">
        <f>+E12</f>
        <v>-0.97220707978637788</v>
      </c>
      <c r="C9" s="38"/>
      <c r="H9" s="253">
        <f>+A350</f>
        <v>0.31900000000000023</v>
      </c>
      <c r="I9" s="253">
        <f>+B350</f>
        <v>0.68099999999999983</v>
      </c>
      <c r="J9" s="254">
        <f>SQRT((H9*$B$7)^2+(I9*$B$8)^2+2*$B$7*H9*$B$8*I9*$E$12)</f>
        <v>1.127586470076684</v>
      </c>
      <c r="K9" s="254">
        <f>+H9*$B$5+I9*$B$6</f>
        <v>6.6265500000000017</v>
      </c>
    </row>
    <row r="10" spans="1:17" ht="10.7" customHeight="1" thickBot="1" x14ac:dyDescent="0.55000000000000004">
      <c r="A10" s="16"/>
      <c r="B10" s="71"/>
      <c r="C10" s="38"/>
    </row>
    <row r="11" spans="1:17" ht="17.45" customHeight="1" thickBot="1" x14ac:dyDescent="0.55000000000000004">
      <c r="A11" s="72"/>
      <c r="B11" s="71"/>
      <c r="C11" s="38"/>
      <c r="D11" s="74"/>
      <c r="E11" s="75" t="s">
        <v>66</v>
      </c>
      <c r="F11" s="76"/>
    </row>
    <row r="12" spans="1:17" ht="12.7" customHeight="1" thickBot="1" x14ac:dyDescent="0.55000000000000004">
      <c r="A12" s="90" t="s">
        <v>57</v>
      </c>
      <c r="B12" s="91"/>
      <c r="C12" s="92"/>
      <c r="D12" s="94"/>
      <c r="E12" s="95">
        <f>+'Fig. 2.1'!O28</f>
        <v>-0.97220707978637788</v>
      </c>
      <c r="F12" s="96"/>
      <c r="P12" t="s">
        <v>67</v>
      </c>
      <c r="Q12" t="s">
        <v>68</v>
      </c>
    </row>
    <row r="13" spans="1:17" x14ac:dyDescent="0.5">
      <c r="A13" s="288" t="s">
        <v>34</v>
      </c>
      <c r="B13" s="288"/>
      <c r="C13" s="39"/>
      <c r="D13" s="89"/>
      <c r="E13" s="87" t="s">
        <v>67</v>
      </c>
      <c r="F13" s="88" t="s">
        <v>68</v>
      </c>
      <c r="P13" s="239">
        <v>7.0489360899358422</v>
      </c>
      <c r="Q13" s="239">
        <v>4.25</v>
      </c>
    </row>
    <row r="14" spans="1:17" ht="15.35" x14ac:dyDescent="0.5">
      <c r="A14" s="40" t="s">
        <v>58</v>
      </c>
      <c r="B14" s="40" t="s">
        <v>59</v>
      </c>
      <c r="C14" s="82"/>
      <c r="D14" s="82"/>
      <c r="E14" s="85" t="s">
        <v>62</v>
      </c>
      <c r="F14" s="86" t="s">
        <v>60</v>
      </c>
      <c r="P14" s="239">
        <v>4.9062689490079929</v>
      </c>
      <c r="Q14" s="239">
        <v>4.9950000000000001</v>
      </c>
    </row>
    <row r="15" spans="1:17" x14ac:dyDescent="0.5">
      <c r="A15" s="77">
        <v>0</v>
      </c>
      <c r="B15" s="78">
        <f t="shared" ref="B15:B25" si="0">1-A15</f>
        <v>1</v>
      </c>
      <c r="C15" s="44"/>
      <c r="D15" s="44"/>
      <c r="E15" s="79">
        <f t="shared" ref="E15:E25" si="1">SQRT((A15*$B$7)^2+(B15*$B$8)^2+2*$B$7*A15*$B$8*B15*$E$12)</f>
        <v>7.0489360899358422</v>
      </c>
      <c r="F15" s="80">
        <f>+A15*$B$5+B15*$B$6</f>
        <v>4.25</v>
      </c>
      <c r="P15" s="239">
        <v>2.8263757711953303</v>
      </c>
      <c r="Q15" s="239">
        <v>5.74</v>
      </c>
    </row>
    <row r="16" spans="1:17" x14ac:dyDescent="0.5">
      <c r="A16" s="81">
        <f t="shared" ref="A16:A25" si="2">+A15+0.1</f>
        <v>0.1</v>
      </c>
      <c r="B16" s="81">
        <f t="shared" si="0"/>
        <v>0.9</v>
      </c>
      <c r="C16" s="101"/>
      <c r="D16" s="82"/>
      <c r="E16" s="83">
        <f t="shared" si="1"/>
        <v>4.9062689490079929</v>
      </c>
      <c r="F16" s="84">
        <f t="shared" ref="F16:F25" si="3">+A16*$B$5+B16*$B$6</f>
        <v>4.9950000000000001</v>
      </c>
      <c r="P16" s="239">
        <v>1.1992810346203251</v>
      </c>
      <c r="Q16" s="239">
        <v>6.4849999999999994</v>
      </c>
    </row>
    <row r="17" spans="1:17" x14ac:dyDescent="0.5">
      <c r="A17" s="81">
        <f t="shared" si="2"/>
        <v>0.2</v>
      </c>
      <c r="B17" s="81">
        <f t="shared" si="0"/>
        <v>0.8</v>
      </c>
      <c r="C17" s="82"/>
      <c r="D17" s="82"/>
      <c r="E17" s="99">
        <f t="shared" si="1"/>
        <v>2.8263757711953303</v>
      </c>
      <c r="F17" s="100">
        <f t="shared" si="3"/>
        <v>5.74</v>
      </c>
      <c r="P17" s="239">
        <v>2.1026411962101386</v>
      </c>
      <c r="Q17" s="239">
        <v>7.2299999999999995</v>
      </c>
    </row>
    <row r="18" spans="1:17" x14ac:dyDescent="0.5">
      <c r="A18" s="81">
        <f t="shared" si="2"/>
        <v>0.30000000000000004</v>
      </c>
      <c r="B18" s="81">
        <f t="shared" si="0"/>
        <v>0.7</v>
      </c>
      <c r="C18" s="101" t="s">
        <v>65</v>
      </c>
      <c r="D18" s="82"/>
      <c r="E18" s="99">
        <f t="shared" si="1"/>
        <v>1.1992810346203251</v>
      </c>
      <c r="F18" s="100">
        <f t="shared" si="3"/>
        <v>6.4849999999999994</v>
      </c>
      <c r="P18" s="239">
        <v>4.1154434754956846</v>
      </c>
      <c r="Q18" s="239">
        <v>7.9749999999999996</v>
      </c>
    </row>
    <row r="19" spans="1:17" x14ac:dyDescent="0.5">
      <c r="A19" s="81">
        <f t="shared" si="2"/>
        <v>0.4</v>
      </c>
      <c r="B19" s="81">
        <f t="shared" si="0"/>
        <v>0.6</v>
      </c>
      <c r="C19" s="82"/>
      <c r="D19" s="82"/>
      <c r="E19" s="99">
        <f t="shared" si="1"/>
        <v>2.1026411962101386</v>
      </c>
      <c r="F19" s="100">
        <f t="shared" si="3"/>
        <v>7.2299999999999995</v>
      </c>
      <c r="P19" s="239">
        <v>6.2438449692477151</v>
      </c>
      <c r="Q19" s="239">
        <v>8.7199999999999989</v>
      </c>
    </row>
    <row r="20" spans="1:17" x14ac:dyDescent="0.5">
      <c r="A20" s="81">
        <f t="shared" si="2"/>
        <v>0.5</v>
      </c>
      <c r="B20" s="81">
        <f t="shared" si="0"/>
        <v>0.5</v>
      </c>
      <c r="C20" s="82"/>
      <c r="D20" s="82"/>
      <c r="E20" s="83">
        <f t="shared" si="1"/>
        <v>4.1154434754956846</v>
      </c>
      <c r="F20" s="84">
        <f t="shared" si="3"/>
        <v>7.9749999999999996</v>
      </c>
      <c r="P20" s="239">
        <v>8.4004330245529584</v>
      </c>
      <c r="Q20" s="239">
        <v>9.4649999999999999</v>
      </c>
    </row>
    <row r="21" spans="1:17" x14ac:dyDescent="0.5">
      <c r="A21" s="81">
        <f t="shared" si="2"/>
        <v>0.6</v>
      </c>
      <c r="B21" s="81">
        <f t="shared" si="0"/>
        <v>0.4</v>
      </c>
      <c r="C21" s="82"/>
      <c r="D21" s="82"/>
      <c r="E21" s="83">
        <f t="shared" si="1"/>
        <v>6.2438449692477151</v>
      </c>
      <c r="F21" s="84">
        <f t="shared" si="3"/>
        <v>8.7199999999999989</v>
      </c>
      <c r="P21" s="239">
        <v>10.567965745591719</v>
      </c>
      <c r="Q21" s="239">
        <v>10.209999999999999</v>
      </c>
    </row>
    <row r="22" spans="1:17" x14ac:dyDescent="0.5">
      <c r="A22" s="81">
        <f t="shared" si="2"/>
        <v>0.7</v>
      </c>
      <c r="B22" s="81">
        <f t="shared" si="0"/>
        <v>0.30000000000000004</v>
      </c>
      <c r="C22" s="82"/>
      <c r="D22" s="82"/>
      <c r="E22" s="83">
        <f t="shared" si="1"/>
        <v>8.4004330245529584</v>
      </c>
      <c r="F22" s="84">
        <f t="shared" si="3"/>
        <v>9.4649999999999999</v>
      </c>
      <c r="P22" s="239">
        <v>12.740858487558832</v>
      </c>
      <c r="Q22" s="239">
        <v>10.954999999999998</v>
      </c>
    </row>
    <row r="23" spans="1:17" x14ac:dyDescent="0.5">
      <c r="A23" s="81">
        <f t="shared" si="2"/>
        <v>0.79999999999999993</v>
      </c>
      <c r="B23" s="81">
        <f t="shared" si="0"/>
        <v>0.20000000000000007</v>
      </c>
      <c r="C23" s="82"/>
      <c r="D23" s="82"/>
      <c r="E23" s="83">
        <f t="shared" si="1"/>
        <v>10.567965745591719</v>
      </c>
      <c r="F23" s="84">
        <f t="shared" si="3"/>
        <v>10.209999999999999</v>
      </c>
      <c r="P23" s="239">
        <v>14.916769087171657</v>
      </c>
      <c r="Q23" s="239">
        <v>11.699999999999998</v>
      </c>
    </row>
    <row r="24" spans="1:17" x14ac:dyDescent="0.5">
      <c r="A24" s="81">
        <f t="shared" si="2"/>
        <v>0.89999999999999991</v>
      </c>
      <c r="B24" s="81">
        <f t="shared" si="0"/>
        <v>0.10000000000000009</v>
      </c>
      <c r="C24" s="82"/>
      <c r="D24" s="82"/>
      <c r="E24" s="83">
        <f t="shared" si="1"/>
        <v>12.740858487558832</v>
      </c>
      <c r="F24" s="84">
        <f t="shared" si="3"/>
        <v>10.954999999999998</v>
      </c>
    </row>
    <row r="25" spans="1:17" x14ac:dyDescent="0.5">
      <c r="A25" s="81">
        <f t="shared" si="2"/>
        <v>0.99999999999999989</v>
      </c>
      <c r="B25" s="81">
        <f t="shared" si="0"/>
        <v>0</v>
      </c>
      <c r="C25" s="82"/>
      <c r="D25" s="82"/>
      <c r="E25" s="83">
        <f t="shared" si="1"/>
        <v>14.916769087171657</v>
      </c>
      <c r="F25" s="84">
        <f t="shared" si="3"/>
        <v>11.699999999999998</v>
      </c>
    </row>
    <row r="26" spans="1:17" x14ac:dyDescent="0.5">
      <c r="A26" s="41"/>
    </row>
    <row r="27" spans="1:17" x14ac:dyDescent="0.5">
      <c r="M27" t="s">
        <v>233</v>
      </c>
    </row>
    <row r="28" spans="1:17" x14ac:dyDescent="0.5">
      <c r="A28" s="72"/>
    </row>
    <row r="30" spans="1:17" x14ac:dyDescent="0.5">
      <c r="A30" s="244" t="s">
        <v>228</v>
      </c>
    </row>
    <row r="31" spans="1:17" x14ac:dyDescent="0.5">
      <c r="A31" s="241">
        <v>0</v>
      </c>
      <c r="B31" s="242">
        <f t="shared" ref="B31:B33" si="4">1-A31</f>
        <v>1</v>
      </c>
      <c r="C31" s="44"/>
      <c r="D31" s="44"/>
      <c r="E31" s="245">
        <f t="shared" ref="E31:E33" si="5">SQRT((A31*$B$7)^2+(B31*$B$8)^2+2*$B$7*A31*$B$8*B31*$E$12)</f>
        <v>7.0489360899358422</v>
      </c>
      <c r="F31" s="246">
        <f>+A31*$B$5+B31*$B$6</f>
        <v>4.25</v>
      </c>
    </row>
    <row r="32" spans="1:17" x14ac:dyDescent="0.5">
      <c r="A32" s="243">
        <v>1E-3</v>
      </c>
      <c r="B32" s="243">
        <f t="shared" si="4"/>
        <v>0.999</v>
      </c>
      <c r="C32" s="101"/>
      <c r="D32" s="82"/>
      <c r="E32" s="247">
        <f t="shared" si="5"/>
        <v>7.0273858331174619</v>
      </c>
      <c r="F32" s="248">
        <f t="shared" ref="F32:F33" si="6">+A32*$B$5+B32*$B$6</f>
        <v>4.2574500000000004</v>
      </c>
    </row>
    <row r="33" spans="1:6" x14ac:dyDescent="0.5">
      <c r="A33" s="243">
        <f>+A32+0.1%</f>
        <v>2E-3</v>
      </c>
      <c r="B33" s="243">
        <f t="shared" si="4"/>
        <v>0.998</v>
      </c>
      <c r="C33" s="82"/>
      <c r="D33" s="82"/>
      <c r="E33" s="247">
        <f t="shared" si="5"/>
        <v>7.0058373225475341</v>
      </c>
      <c r="F33" s="248">
        <f t="shared" si="6"/>
        <v>4.2648999999999999</v>
      </c>
    </row>
    <row r="34" spans="1:6" x14ac:dyDescent="0.5">
      <c r="A34" s="243">
        <f t="shared" ref="A34:A97" si="7">+A33+0.1%</f>
        <v>3.0000000000000001E-3</v>
      </c>
      <c r="B34" s="243">
        <f t="shared" ref="B34:B97" si="8">1-A34</f>
        <v>0.997</v>
      </c>
      <c r="C34" s="82"/>
      <c r="D34" s="82"/>
      <c r="E34" s="247">
        <f t="shared" ref="E34:E97" si="9">SQRT((A34*$B$7)^2+(B34*$B$8)^2+2*$B$7*A34*$B$8*B34*$E$12)</f>
        <v>6.9842905743890693</v>
      </c>
      <c r="F34" s="248">
        <f t="shared" ref="F34:F97" si="10">+A34*$B$5+B34*$B$6</f>
        <v>4.2723500000000003</v>
      </c>
    </row>
    <row r="35" spans="1:6" x14ac:dyDescent="0.5">
      <c r="A35" s="243">
        <f t="shared" si="7"/>
        <v>4.0000000000000001E-3</v>
      </c>
      <c r="B35" s="243">
        <f t="shared" si="8"/>
        <v>0.996</v>
      </c>
      <c r="C35" s="82"/>
      <c r="D35" s="82"/>
      <c r="E35" s="247">
        <f t="shared" si="9"/>
        <v>6.9627456050038186</v>
      </c>
      <c r="F35" s="248">
        <f t="shared" si="10"/>
        <v>4.2797999999999998</v>
      </c>
    </row>
    <row r="36" spans="1:6" x14ac:dyDescent="0.5">
      <c r="A36" s="243">
        <f t="shared" si="7"/>
        <v>5.0000000000000001E-3</v>
      </c>
      <c r="B36" s="243">
        <f t="shared" si="8"/>
        <v>0.995</v>
      </c>
      <c r="C36" s="82"/>
      <c r="D36" s="82"/>
      <c r="E36" s="247">
        <f t="shared" si="9"/>
        <v>6.9412024309553173</v>
      </c>
      <c r="F36" s="248">
        <f t="shared" si="10"/>
        <v>4.2872500000000002</v>
      </c>
    </row>
    <row r="37" spans="1:6" x14ac:dyDescent="0.5">
      <c r="A37" s="243">
        <f t="shared" si="7"/>
        <v>6.0000000000000001E-3</v>
      </c>
      <c r="B37" s="243">
        <f t="shared" si="8"/>
        <v>0.99399999999999999</v>
      </c>
      <c r="C37" s="82"/>
      <c r="D37" s="82"/>
      <c r="E37" s="247">
        <f t="shared" si="9"/>
        <v>6.9196610690119789</v>
      </c>
      <c r="F37" s="248">
        <f t="shared" si="10"/>
        <v>4.2946999999999997</v>
      </c>
    </row>
    <row r="38" spans="1:6" x14ac:dyDescent="0.5">
      <c r="A38" s="243">
        <f t="shared" si="7"/>
        <v>7.0000000000000001E-3</v>
      </c>
      <c r="B38" s="243">
        <f t="shared" si="8"/>
        <v>0.99299999999999999</v>
      </c>
      <c r="C38" s="82"/>
      <c r="D38" s="82"/>
      <c r="E38" s="247">
        <f t="shared" si="9"/>
        <v>6.8981215361502572</v>
      </c>
      <c r="F38" s="248">
        <f t="shared" si="10"/>
        <v>4.3021500000000001</v>
      </c>
    </row>
    <row r="39" spans="1:6" x14ac:dyDescent="0.5">
      <c r="A39" s="243">
        <f t="shared" si="7"/>
        <v>8.0000000000000002E-3</v>
      </c>
      <c r="B39" s="243">
        <f t="shared" si="8"/>
        <v>0.99199999999999999</v>
      </c>
      <c r="C39" s="82"/>
      <c r="D39" s="82"/>
      <c r="E39" s="247">
        <f t="shared" si="9"/>
        <v>6.8765838495578597</v>
      </c>
      <c r="F39" s="248">
        <f t="shared" si="10"/>
        <v>4.3096000000000005</v>
      </c>
    </row>
    <row r="40" spans="1:6" x14ac:dyDescent="0.5">
      <c r="A40" s="243">
        <f t="shared" si="7"/>
        <v>9.0000000000000011E-3</v>
      </c>
      <c r="B40" s="243">
        <f t="shared" si="8"/>
        <v>0.99099999999999999</v>
      </c>
      <c r="C40" s="82"/>
      <c r="D40" s="82"/>
      <c r="E40" s="247">
        <f t="shared" si="9"/>
        <v>6.8550480266370126</v>
      </c>
      <c r="F40" s="248">
        <f t="shared" si="10"/>
        <v>4.3170500000000001</v>
      </c>
    </row>
    <row r="41" spans="1:6" x14ac:dyDescent="0.5">
      <c r="A41" s="243">
        <f t="shared" si="7"/>
        <v>1.0000000000000002E-2</v>
      </c>
      <c r="B41" s="243">
        <f t="shared" si="8"/>
        <v>0.99</v>
      </c>
      <c r="C41" s="82"/>
      <c r="D41" s="82"/>
      <c r="E41" s="247">
        <f t="shared" si="9"/>
        <v>6.8335140850078009</v>
      </c>
      <c r="F41" s="248">
        <f t="shared" si="10"/>
        <v>4.3244999999999996</v>
      </c>
    </row>
    <row r="42" spans="1:6" x14ac:dyDescent="0.5">
      <c r="A42" s="243">
        <f t="shared" si="7"/>
        <v>1.1000000000000003E-2</v>
      </c>
      <c r="B42" s="243">
        <f t="shared" si="8"/>
        <v>0.98899999999999999</v>
      </c>
      <c r="C42" s="82"/>
      <c r="D42" s="82"/>
      <c r="E42" s="247">
        <f t="shared" si="9"/>
        <v>6.8119820425115627</v>
      </c>
      <c r="F42" s="248">
        <f t="shared" si="10"/>
        <v>4.33195</v>
      </c>
    </row>
    <row r="43" spans="1:6" x14ac:dyDescent="0.5">
      <c r="A43" s="243">
        <f t="shared" si="7"/>
        <v>1.2000000000000004E-2</v>
      </c>
      <c r="B43" s="243">
        <f t="shared" si="8"/>
        <v>0.98799999999999999</v>
      </c>
      <c r="C43" s="82"/>
      <c r="D43" s="82"/>
      <c r="E43" s="247">
        <f t="shared" si="9"/>
        <v>6.7904519172143463</v>
      </c>
      <c r="F43" s="248">
        <f t="shared" si="10"/>
        <v>4.3393999999999995</v>
      </c>
    </row>
    <row r="44" spans="1:6" x14ac:dyDescent="0.5">
      <c r="A44" s="243">
        <f t="shared" si="7"/>
        <v>1.3000000000000005E-2</v>
      </c>
      <c r="B44" s="243">
        <f t="shared" si="8"/>
        <v>0.98699999999999999</v>
      </c>
      <c r="C44" s="82"/>
      <c r="D44" s="82"/>
      <c r="E44" s="247">
        <f t="shared" si="9"/>
        <v>6.7689237274104368</v>
      </c>
      <c r="F44" s="248">
        <f t="shared" si="10"/>
        <v>4.3468499999999999</v>
      </c>
    </row>
    <row r="45" spans="1:6" x14ac:dyDescent="0.5">
      <c r="A45" s="243">
        <f t="shared" si="7"/>
        <v>1.4000000000000005E-2</v>
      </c>
      <c r="B45" s="243">
        <f t="shared" si="8"/>
        <v>0.98599999999999999</v>
      </c>
      <c r="C45" s="82"/>
      <c r="D45" s="82"/>
      <c r="E45" s="247">
        <f t="shared" si="9"/>
        <v>6.7473974916259385</v>
      </c>
      <c r="F45" s="248">
        <f t="shared" si="10"/>
        <v>4.3543000000000003</v>
      </c>
    </row>
    <row r="46" spans="1:6" x14ac:dyDescent="0.5">
      <c r="A46" s="243">
        <f t="shared" si="7"/>
        <v>1.5000000000000006E-2</v>
      </c>
      <c r="B46" s="243">
        <f t="shared" si="8"/>
        <v>0.98499999999999999</v>
      </c>
      <c r="C46" s="82"/>
      <c r="D46" s="82"/>
      <c r="E46" s="247">
        <f t="shared" si="9"/>
        <v>6.7258732286224356</v>
      </c>
      <c r="F46" s="248">
        <f t="shared" si="10"/>
        <v>4.3617500000000007</v>
      </c>
    </row>
    <row r="47" spans="1:6" x14ac:dyDescent="0.5">
      <c r="A47" s="243">
        <f t="shared" si="7"/>
        <v>1.6000000000000007E-2</v>
      </c>
      <c r="B47" s="243">
        <f t="shared" si="8"/>
        <v>0.98399999999999999</v>
      </c>
      <c r="C47" s="82"/>
      <c r="D47" s="82"/>
      <c r="E47" s="247">
        <f t="shared" si="9"/>
        <v>6.7043509574007238</v>
      </c>
      <c r="F47" s="248">
        <f t="shared" si="10"/>
        <v>4.3692000000000002</v>
      </c>
    </row>
    <row r="48" spans="1:6" x14ac:dyDescent="0.5">
      <c r="A48" s="243">
        <f t="shared" si="7"/>
        <v>1.7000000000000008E-2</v>
      </c>
      <c r="B48" s="243">
        <f t="shared" si="8"/>
        <v>0.98299999999999998</v>
      </c>
      <c r="C48" s="82"/>
      <c r="D48" s="82"/>
      <c r="E48" s="247">
        <f t="shared" si="9"/>
        <v>6.682830697204591</v>
      </c>
      <c r="F48" s="248">
        <f t="shared" si="10"/>
        <v>4.3766499999999997</v>
      </c>
    </row>
    <row r="49" spans="1:6" x14ac:dyDescent="0.5">
      <c r="A49" s="243">
        <f t="shared" si="7"/>
        <v>1.8000000000000009E-2</v>
      </c>
      <c r="B49" s="243">
        <f t="shared" si="8"/>
        <v>0.98199999999999998</v>
      </c>
      <c r="C49" s="82"/>
      <c r="D49" s="82"/>
      <c r="E49" s="247">
        <f t="shared" si="9"/>
        <v>6.6613124675246995</v>
      </c>
      <c r="F49" s="248">
        <f t="shared" si="10"/>
        <v>4.3841000000000001</v>
      </c>
    </row>
    <row r="50" spans="1:6" x14ac:dyDescent="0.5">
      <c r="A50" s="243">
        <f t="shared" si="7"/>
        <v>1.900000000000001E-2</v>
      </c>
      <c r="B50" s="243">
        <f t="shared" si="8"/>
        <v>0.98099999999999998</v>
      </c>
      <c r="C50" s="82"/>
      <c r="D50" s="82"/>
      <c r="E50" s="247">
        <f t="shared" si="9"/>
        <v>6.6397962881025192</v>
      </c>
      <c r="F50" s="248">
        <f t="shared" si="10"/>
        <v>4.3915499999999996</v>
      </c>
    </row>
    <row r="51" spans="1:6" x14ac:dyDescent="0.5">
      <c r="A51" s="243">
        <f t="shared" si="7"/>
        <v>2.0000000000000011E-2</v>
      </c>
      <c r="B51" s="243">
        <f t="shared" si="8"/>
        <v>0.98</v>
      </c>
      <c r="C51" s="82"/>
      <c r="D51" s="82"/>
      <c r="E51" s="247">
        <f t="shared" si="9"/>
        <v>6.6182821789343489</v>
      </c>
      <c r="F51" s="248">
        <f t="shared" si="10"/>
        <v>4.399</v>
      </c>
    </row>
    <row r="52" spans="1:6" x14ac:dyDescent="0.5">
      <c r="A52" s="243">
        <f t="shared" si="7"/>
        <v>2.1000000000000012E-2</v>
      </c>
      <c r="B52" s="243">
        <f t="shared" si="8"/>
        <v>0.97899999999999998</v>
      </c>
      <c r="C52" s="82"/>
      <c r="D52" s="82"/>
      <c r="E52" s="247">
        <f t="shared" si="9"/>
        <v>6.5967701602754047</v>
      </c>
      <c r="F52" s="248">
        <f t="shared" si="10"/>
        <v>4.4064500000000004</v>
      </c>
    </row>
    <row r="53" spans="1:6" x14ac:dyDescent="0.5">
      <c r="A53" s="243">
        <f t="shared" si="7"/>
        <v>2.2000000000000013E-2</v>
      </c>
      <c r="B53" s="243">
        <f t="shared" si="8"/>
        <v>0.97799999999999998</v>
      </c>
      <c r="C53" s="82"/>
      <c r="D53" s="82"/>
      <c r="E53" s="247">
        <f t="shared" si="9"/>
        <v>6.5752602526439974</v>
      </c>
      <c r="F53" s="248">
        <f t="shared" si="10"/>
        <v>4.4139000000000008</v>
      </c>
    </row>
    <row r="54" spans="1:6" x14ac:dyDescent="0.5">
      <c r="A54" s="243">
        <f t="shared" si="7"/>
        <v>2.3000000000000013E-2</v>
      </c>
      <c r="B54" s="243">
        <f t="shared" si="8"/>
        <v>0.97699999999999998</v>
      </c>
      <c r="C54" s="82"/>
      <c r="D54" s="82"/>
      <c r="E54" s="247">
        <f t="shared" si="9"/>
        <v>6.5537524768257756</v>
      </c>
      <c r="F54" s="248">
        <f t="shared" si="10"/>
        <v>4.4213499999999994</v>
      </c>
    </row>
    <row r="55" spans="1:6" x14ac:dyDescent="0.5">
      <c r="A55" s="243">
        <f t="shared" si="7"/>
        <v>2.4000000000000014E-2</v>
      </c>
      <c r="B55" s="243">
        <f t="shared" si="8"/>
        <v>0.97599999999999998</v>
      </c>
      <c r="C55" s="82"/>
      <c r="D55" s="82"/>
      <c r="E55" s="247">
        <f t="shared" si="9"/>
        <v>6.5322468538780738</v>
      </c>
      <c r="F55" s="248">
        <f t="shared" si="10"/>
        <v>4.4287999999999998</v>
      </c>
    </row>
    <row r="56" spans="1:6" x14ac:dyDescent="0.5">
      <c r="A56" s="243">
        <f t="shared" si="7"/>
        <v>2.5000000000000015E-2</v>
      </c>
      <c r="B56" s="243">
        <f t="shared" si="8"/>
        <v>0.97499999999999998</v>
      </c>
      <c r="C56" s="82"/>
      <c r="D56" s="82"/>
      <c r="E56" s="247">
        <f t="shared" si="9"/>
        <v>6.510743405134316</v>
      </c>
      <c r="F56" s="248">
        <f t="shared" si="10"/>
        <v>4.4362500000000002</v>
      </c>
    </row>
    <row r="57" spans="1:6" x14ac:dyDescent="0.5">
      <c r="A57" s="243">
        <f t="shared" si="7"/>
        <v>2.6000000000000016E-2</v>
      </c>
      <c r="B57" s="243">
        <f t="shared" si="8"/>
        <v>0.97399999999999998</v>
      </c>
      <c r="C57" s="82"/>
      <c r="D57" s="82"/>
      <c r="E57" s="247">
        <f t="shared" si="9"/>
        <v>6.4892421522085302</v>
      </c>
      <c r="F57" s="248">
        <f t="shared" si="10"/>
        <v>4.4436999999999998</v>
      </c>
    </row>
    <row r="58" spans="1:6" x14ac:dyDescent="0.5">
      <c r="A58" s="243">
        <f t="shared" si="7"/>
        <v>2.7000000000000017E-2</v>
      </c>
      <c r="B58" s="243">
        <f t="shared" si="8"/>
        <v>0.97299999999999998</v>
      </c>
      <c r="C58" s="82"/>
      <c r="D58" s="82"/>
      <c r="E58" s="247">
        <f t="shared" si="9"/>
        <v>6.467743116999932</v>
      </c>
      <c r="F58" s="248">
        <f t="shared" si="10"/>
        <v>4.4511500000000002</v>
      </c>
    </row>
    <row r="59" spans="1:6" x14ac:dyDescent="0.5">
      <c r="A59" s="243">
        <f t="shared" si="7"/>
        <v>2.8000000000000018E-2</v>
      </c>
      <c r="B59" s="243">
        <f t="shared" si="8"/>
        <v>0.97199999999999998</v>
      </c>
      <c r="C59" s="82"/>
      <c r="D59" s="82"/>
      <c r="E59" s="247">
        <f t="shared" si="9"/>
        <v>6.446246321697612</v>
      </c>
      <c r="F59" s="248">
        <f t="shared" si="10"/>
        <v>4.4586000000000006</v>
      </c>
    </row>
    <row r="60" spans="1:6" x14ac:dyDescent="0.5">
      <c r="A60" s="243">
        <f t="shared" si="7"/>
        <v>2.9000000000000019E-2</v>
      </c>
      <c r="B60" s="243">
        <f t="shared" si="8"/>
        <v>0.97099999999999997</v>
      </c>
      <c r="C60" s="82"/>
      <c r="D60" s="82"/>
      <c r="E60" s="247">
        <f t="shared" si="9"/>
        <v>6.4247517887853069</v>
      </c>
      <c r="F60" s="248">
        <f t="shared" si="10"/>
        <v>4.4660500000000001</v>
      </c>
    </row>
    <row r="61" spans="1:6" x14ac:dyDescent="0.5">
      <c r="A61" s="243">
        <f t="shared" si="7"/>
        <v>3.000000000000002E-2</v>
      </c>
      <c r="B61" s="243">
        <f t="shared" si="8"/>
        <v>0.97</v>
      </c>
      <c r="C61" s="82"/>
      <c r="D61" s="82"/>
      <c r="E61" s="247">
        <f t="shared" si="9"/>
        <v>6.4032595410462632</v>
      </c>
      <c r="F61" s="248">
        <f t="shared" si="10"/>
        <v>4.4734999999999996</v>
      </c>
    </row>
    <row r="62" spans="1:6" x14ac:dyDescent="0.5">
      <c r="A62" s="243">
        <f t="shared" si="7"/>
        <v>3.1000000000000021E-2</v>
      </c>
      <c r="B62" s="243">
        <f t="shared" si="8"/>
        <v>0.96899999999999997</v>
      </c>
      <c r="C62" s="82"/>
      <c r="D62" s="82"/>
      <c r="E62" s="247">
        <f t="shared" si="9"/>
        <v>6.3817696015682044</v>
      </c>
      <c r="F62" s="248">
        <f t="shared" si="10"/>
        <v>4.48095</v>
      </c>
    </row>
    <row r="63" spans="1:6" x14ac:dyDescent="0.5">
      <c r="A63" s="243">
        <f t="shared" si="7"/>
        <v>3.2000000000000021E-2</v>
      </c>
      <c r="B63" s="243">
        <f t="shared" si="8"/>
        <v>0.96799999999999997</v>
      </c>
      <c r="C63" s="82"/>
      <c r="D63" s="82"/>
      <c r="E63" s="247">
        <f t="shared" si="9"/>
        <v>6.3602819937483899</v>
      </c>
      <c r="F63" s="248">
        <f t="shared" si="10"/>
        <v>4.4884000000000004</v>
      </c>
    </row>
    <row r="64" spans="1:6" x14ac:dyDescent="0.5">
      <c r="A64" s="243">
        <f t="shared" si="7"/>
        <v>3.3000000000000022E-2</v>
      </c>
      <c r="B64" s="243">
        <f t="shared" si="8"/>
        <v>0.96699999999999997</v>
      </c>
      <c r="C64" s="82"/>
      <c r="D64" s="82"/>
      <c r="E64" s="247">
        <f t="shared" si="9"/>
        <v>6.3387967412987765</v>
      </c>
      <c r="F64" s="248">
        <f t="shared" si="10"/>
        <v>4.4958499999999999</v>
      </c>
    </row>
    <row r="65" spans="1:6" x14ac:dyDescent="0.5">
      <c r="A65" s="243">
        <f t="shared" si="7"/>
        <v>3.4000000000000023E-2</v>
      </c>
      <c r="B65" s="243">
        <f t="shared" si="8"/>
        <v>0.96599999999999997</v>
      </c>
      <c r="C65" s="82"/>
      <c r="D65" s="82"/>
      <c r="E65" s="247">
        <f t="shared" si="9"/>
        <v>6.3173138682512828</v>
      </c>
      <c r="F65" s="248">
        <f t="shared" si="10"/>
        <v>4.5033000000000003</v>
      </c>
    </row>
    <row r="66" spans="1:6" x14ac:dyDescent="0.5">
      <c r="A66" s="243">
        <f t="shared" si="7"/>
        <v>3.5000000000000024E-2</v>
      </c>
      <c r="B66" s="243">
        <f t="shared" si="8"/>
        <v>0.96499999999999997</v>
      </c>
      <c r="C66" s="82"/>
      <c r="D66" s="82"/>
      <c r="E66" s="247">
        <f t="shared" si="9"/>
        <v>6.2958333989631585</v>
      </c>
      <c r="F66" s="248">
        <f t="shared" si="10"/>
        <v>4.5107500000000007</v>
      </c>
    </row>
    <row r="67" spans="1:6" x14ac:dyDescent="0.5">
      <c r="A67" s="243">
        <f t="shared" si="7"/>
        <v>3.6000000000000025E-2</v>
      </c>
      <c r="B67" s="243">
        <f t="shared" si="8"/>
        <v>0.96399999999999997</v>
      </c>
      <c r="C67" s="82"/>
      <c r="D67" s="82"/>
      <c r="E67" s="247">
        <f t="shared" si="9"/>
        <v>6.2743553581224578</v>
      </c>
      <c r="F67" s="248">
        <f t="shared" si="10"/>
        <v>4.5182000000000002</v>
      </c>
    </row>
    <row r="68" spans="1:6" x14ac:dyDescent="0.5">
      <c r="A68" s="243">
        <f t="shared" si="7"/>
        <v>3.7000000000000026E-2</v>
      </c>
      <c r="B68" s="243">
        <f t="shared" si="8"/>
        <v>0.96299999999999997</v>
      </c>
      <c r="C68" s="82"/>
      <c r="D68" s="82"/>
      <c r="E68" s="247">
        <f t="shared" si="9"/>
        <v>6.2528797707536317</v>
      </c>
      <c r="F68" s="248">
        <f t="shared" si="10"/>
        <v>4.5256499999999997</v>
      </c>
    </row>
    <row r="69" spans="1:6" x14ac:dyDescent="0.5">
      <c r="A69" s="243">
        <f t="shared" si="7"/>
        <v>3.8000000000000027E-2</v>
      </c>
      <c r="B69" s="243">
        <f t="shared" si="8"/>
        <v>0.96199999999999997</v>
      </c>
      <c r="C69" s="82"/>
      <c r="D69" s="82"/>
      <c r="E69" s="247">
        <f t="shared" si="9"/>
        <v>6.2314066622232245</v>
      </c>
      <c r="F69" s="248">
        <f t="shared" si="10"/>
        <v>4.5331000000000001</v>
      </c>
    </row>
    <row r="70" spans="1:6" x14ac:dyDescent="0.5">
      <c r="A70" s="243">
        <f t="shared" si="7"/>
        <v>3.9000000000000028E-2</v>
      </c>
      <c r="B70" s="243">
        <f t="shared" si="8"/>
        <v>0.96099999999999997</v>
      </c>
      <c r="C70" s="82"/>
      <c r="D70" s="82"/>
      <c r="E70" s="247">
        <f t="shared" si="9"/>
        <v>6.2099360582456882</v>
      </c>
      <c r="F70" s="248">
        <f t="shared" si="10"/>
        <v>4.5405500000000005</v>
      </c>
    </row>
    <row r="71" spans="1:6" x14ac:dyDescent="0.5">
      <c r="A71" s="243">
        <f t="shared" si="7"/>
        <v>4.0000000000000029E-2</v>
      </c>
      <c r="B71" s="243">
        <f t="shared" si="8"/>
        <v>0.96</v>
      </c>
      <c r="C71" s="82"/>
      <c r="D71" s="82"/>
      <c r="E71" s="247">
        <f t="shared" si="9"/>
        <v>6.1884679848893134</v>
      </c>
      <c r="F71" s="248">
        <f t="shared" si="10"/>
        <v>4.548</v>
      </c>
    </row>
    <row r="72" spans="1:6" x14ac:dyDescent="0.5">
      <c r="A72" s="243">
        <f t="shared" si="7"/>
        <v>4.1000000000000029E-2</v>
      </c>
      <c r="B72" s="243">
        <f t="shared" si="8"/>
        <v>0.95899999999999996</v>
      </c>
      <c r="C72" s="82"/>
      <c r="D72" s="82"/>
      <c r="E72" s="247">
        <f t="shared" si="9"/>
        <v>6.1670024685822842</v>
      </c>
      <c r="F72" s="248">
        <f t="shared" si="10"/>
        <v>4.5554500000000004</v>
      </c>
    </row>
    <row r="73" spans="1:6" x14ac:dyDescent="0.5">
      <c r="A73" s="243">
        <f t="shared" si="7"/>
        <v>4.200000000000003E-2</v>
      </c>
      <c r="B73" s="243">
        <f t="shared" si="8"/>
        <v>0.95799999999999996</v>
      </c>
      <c r="C73" s="82"/>
      <c r="D73" s="82"/>
      <c r="E73" s="247">
        <f t="shared" si="9"/>
        <v>6.1455395361188581</v>
      </c>
      <c r="F73" s="248">
        <f t="shared" si="10"/>
        <v>4.5629</v>
      </c>
    </row>
    <row r="74" spans="1:6" x14ac:dyDescent="0.5">
      <c r="A74" s="243">
        <f t="shared" si="7"/>
        <v>4.3000000000000031E-2</v>
      </c>
      <c r="B74" s="243">
        <f t="shared" si="8"/>
        <v>0.95699999999999996</v>
      </c>
      <c r="C74" s="82"/>
      <c r="D74" s="82"/>
      <c r="E74" s="247">
        <f t="shared" si="9"/>
        <v>6.1240792146656631</v>
      </c>
      <c r="F74" s="248">
        <f t="shared" si="10"/>
        <v>4.5703499999999995</v>
      </c>
    </row>
    <row r="75" spans="1:6" x14ac:dyDescent="0.5">
      <c r="A75" s="243">
        <f t="shared" si="7"/>
        <v>4.4000000000000032E-2</v>
      </c>
      <c r="B75" s="243">
        <f t="shared" si="8"/>
        <v>0.95599999999999996</v>
      </c>
      <c r="C75" s="82"/>
      <c r="D75" s="82"/>
      <c r="E75" s="247">
        <f t="shared" si="9"/>
        <v>6.10262153176813</v>
      </c>
      <c r="F75" s="248">
        <f t="shared" si="10"/>
        <v>4.5777999999999999</v>
      </c>
    </row>
    <row r="76" spans="1:6" x14ac:dyDescent="0.5">
      <c r="A76" s="243">
        <f t="shared" si="7"/>
        <v>4.5000000000000033E-2</v>
      </c>
      <c r="B76" s="243">
        <f t="shared" si="8"/>
        <v>0.95499999999999996</v>
      </c>
      <c r="C76" s="82"/>
      <c r="D76" s="82"/>
      <c r="E76" s="247">
        <f t="shared" si="9"/>
        <v>6.0811665153570651</v>
      </c>
      <c r="F76" s="248">
        <f t="shared" si="10"/>
        <v>4.5852500000000003</v>
      </c>
    </row>
    <row r="77" spans="1:6" x14ac:dyDescent="0.5">
      <c r="A77" s="243">
        <f t="shared" si="7"/>
        <v>4.6000000000000034E-2</v>
      </c>
      <c r="B77" s="243">
        <f t="shared" si="8"/>
        <v>0.95399999999999996</v>
      </c>
      <c r="C77" s="82"/>
      <c r="D77" s="82"/>
      <c r="E77" s="247">
        <f t="shared" si="9"/>
        <v>6.0597141937553447</v>
      </c>
      <c r="F77" s="248">
        <f t="shared" si="10"/>
        <v>4.5927000000000007</v>
      </c>
    </row>
    <row r="78" spans="1:6" x14ac:dyDescent="0.5">
      <c r="A78" s="243">
        <f t="shared" si="7"/>
        <v>4.7000000000000035E-2</v>
      </c>
      <c r="B78" s="243">
        <f t="shared" si="8"/>
        <v>0.95299999999999996</v>
      </c>
      <c r="C78" s="82"/>
      <c r="D78" s="82"/>
      <c r="E78" s="247">
        <f t="shared" si="9"/>
        <v>6.0382645956847556</v>
      </c>
      <c r="F78" s="248">
        <f t="shared" si="10"/>
        <v>4.6001500000000002</v>
      </c>
    </row>
    <row r="79" spans="1:6" x14ac:dyDescent="0.5">
      <c r="A79" s="243">
        <f t="shared" si="7"/>
        <v>4.8000000000000036E-2</v>
      </c>
      <c r="B79" s="243">
        <f t="shared" si="8"/>
        <v>0.95199999999999996</v>
      </c>
      <c r="C79" s="82"/>
      <c r="D79" s="82"/>
      <c r="E79" s="247">
        <f t="shared" si="9"/>
        <v>6.0168177502729785</v>
      </c>
      <c r="F79" s="248">
        <f t="shared" si="10"/>
        <v>4.6075999999999997</v>
      </c>
    </row>
    <row r="80" spans="1:6" x14ac:dyDescent="0.5">
      <c r="A80" s="243">
        <f t="shared" si="7"/>
        <v>4.9000000000000037E-2</v>
      </c>
      <c r="B80" s="243">
        <f t="shared" si="8"/>
        <v>0.95099999999999996</v>
      </c>
      <c r="C80" s="82"/>
      <c r="D80" s="82"/>
      <c r="E80" s="247">
        <f t="shared" si="9"/>
        <v>5.9953736870607148</v>
      </c>
      <c r="F80" s="248">
        <f t="shared" si="10"/>
        <v>4.6150500000000001</v>
      </c>
    </row>
    <row r="81" spans="1:6" x14ac:dyDescent="0.5">
      <c r="A81" s="243">
        <f t="shared" si="7"/>
        <v>5.0000000000000037E-2</v>
      </c>
      <c r="B81" s="243">
        <f t="shared" si="8"/>
        <v>0.95</v>
      </c>
      <c r="C81" s="82"/>
      <c r="D81" s="82"/>
      <c r="E81" s="247">
        <f t="shared" si="9"/>
        <v>5.9739324360089636</v>
      </c>
      <c r="F81" s="248">
        <f t="shared" si="10"/>
        <v>4.6225000000000005</v>
      </c>
    </row>
    <row r="82" spans="1:6" x14ac:dyDescent="0.5">
      <c r="A82" s="243">
        <f t="shared" si="7"/>
        <v>5.1000000000000038E-2</v>
      </c>
      <c r="B82" s="243">
        <f t="shared" si="8"/>
        <v>0.94899999999999995</v>
      </c>
      <c r="C82" s="82"/>
      <c r="D82" s="82"/>
      <c r="E82" s="247">
        <f t="shared" si="9"/>
        <v>5.9524940275064537</v>
      </c>
      <c r="F82" s="248">
        <f t="shared" si="10"/>
        <v>4.62995</v>
      </c>
    </row>
    <row r="83" spans="1:6" x14ac:dyDescent="0.5">
      <c r="A83" s="243">
        <f t="shared" si="7"/>
        <v>5.2000000000000039E-2</v>
      </c>
      <c r="B83" s="243">
        <f t="shared" si="8"/>
        <v>0.94799999999999995</v>
      </c>
      <c r="C83" s="82"/>
      <c r="D83" s="82"/>
      <c r="E83" s="247">
        <f t="shared" si="9"/>
        <v>5.9310584923772236</v>
      </c>
      <c r="F83" s="248">
        <f t="shared" si="10"/>
        <v>4.6374000000000004</v>
      </c>
    </row>
    <row r="84" spans="1:6" x14ac:dyDescent="0.5">
      <c r="A84" s="243">
        <f t="shared" si="7"/>
        <v>5.300000000000004E-2</v>
      </c>
      <c r="B84" s="243">
        <f t="shared" si="8"/>
        <v>0.94699999999999995</v>
      </c>
      <c r="C84" s="82"/>
      <c r="D84" s="82"/>
      <c r="E84" s="247">
        <f t="shared" si="9"/>
        <v>5.9096258618883803</v>
      </c>
      <c r="F84" s="248">
        <f t="shared" si="10"/>
        <v>4.6448500000000008</v>
      </c>
    </row>
    <row r="85" spans="1:6" x14ac:dyDescent="0.5">
      <c r="A85" s="243">
        <f t="shared" si="7"/>
        <v>5.4000000000000041E-2</v>
      </c>
      <c r="B85" s="243">
        <f t="shared" si="8"/>
        <v>0.94599999999999995</v>
      </c>
      <c r="C85" s="82"/>
      <c r="D85" s="82"/>
      <c r="E85" s="247">
        <f t="shared" si="9"/>
        <v>5.8881961677579993</v>
      </c>
      <c r="F85" s="248">
        <f t="shared" si="10"/>
        <v>4.6523000000000003</v>
      </c>
    </row>
    <row r="86" spans="1:6" x14ac:dyDescent="0.5">
      <c r="A86" s="243">
        <f t="shared" si="7"/>
        <v>5.5000000000000042E-2</v>
      </c>
      <c r="B86" s="243">
        <f t="shared" si="8"/>
        <v>0.94499999999999995</v>
      </c>
      <c r="C86" s="82"/>
      <c r="D86" s="82"/>
      <c r="E86" s="247">
        <f t="shared" si="9"/>
        <v>5.8667694421632071</v>
      </c>
      <c r="F86" s="248">
        <f t="shared" si="10"/>
        <v>4.6597499999999998</v>
      </c>
    </row>
    <row r="87" spans="1:6" x14ac:dyDescent="0.5">
      <c r="A87" s="243">
        <f t="shared" si="7"/>
        <v>5.6000000000000043E-2</v>
      </c>
      <c r="B87" s="243">
        <f t="shared" si="8"/>
        <v>0.94399999999999995</v>
      </c>
      <c r="C87" s="82"/>
      <c r="D87" s="82"/>
      <c r="E87" s="247">
        <f t="shared" si="9"/>
        <v>5.8453457177484376</v>
      </c>
      <c r="F87" s="248">
        <f t="shared" si="10"/>
        <v>4.6672000000000002</v>
      </c>
    </row>
    <row r="88" spans="1:6" x14ac:dyDescent="0.5">
      <c r="A88" s="243">
        <f t="shared" si="7"/>
        <v>5.7000000000000044E-2</v>
      </c>
      <c r="B88" s="243">
        <f t="shared" si="8"/>
        <v>0.94299999999999995</v>
      </c>
      <c r="C88" s="82"/>
      <c r="D88" s="82"/>
      <c r="E88" s="247">
        <f t="shared" si="9"/>
        <v>5.8239250276338534</v>
      </c>
      <c r="F88" s="248">
        <f t="shared" si="10"/>
        <v>4.6746499999999997</v>
      </c>
    </row>
    <row r="89" spans="1:6" x14ac:dyDescent="0.5">
      <c r="A89" s="243">
        <f t="shared" si="7"/>
        <v>5.8000000000000045E-2</v>
      </c>
      <c r="B89" s="243">
        <f t="shared" si="8"/>
        <v>0.94199999999999995</v>
      </c>
      <c r="C89" s="82"/>
      <c r="D89" s="82"/>
      <c r="E89" s="247">
        <f t="shared" si="9"/>
        <v>5.8025074054239676</v>
      </c>
      <c r="F89" s="248">
        <f t="shared" si="10"/>
        <v>4.6821000000000002</v>
      </c>
    </row>
    <row r="90" spans="1:6" x14ac:dyDescent="0.5">
      <c r="A90" s="243">
        <f t="shared" si="7"/>
        <v>5.9000000000000045E-2</v>
      </c>
      <c r="B90" s="243">
        <f t="shared" si="8"/>
        <v>0.94099999999999995</v>
      </c>
      <c r="C90" s="82"/>
      <c r="D90" s="82"/>
      <c r="E90" s="247">
        <f t="shared" si="9"/>
        <v>5.7810928852164256</v>
      </c>
      <c r="F90" s="248">
        <f t="shared" si="10"/>
        <v>4.6895500000000006</v>
      </c>
    </row>
    <row r="91" spans="1:6" x14ac:dyDescent="0.5">
      <c r="A91" s="243">
        <f t="shared" si="7"/>
        <v>6.0000000000000046E-2</v>
      </c>
      <c r="B91" s="243">
        <f t="shared" si="8"/>
        <v>0.94</v>
      </c>
      <c r="C91" s="82"/>
      <c r="D91" s="82"/>
      <c r="E91" s="247">
        <f t="shared" si="9"/>
        <v>5.7596815016110039</v>
      </c>
      <c r="F91" s="248">
        <f t="shared" si="10"/>
        <v>4.6970000000000001</v>
      </c>
    </row>
    <row r="92" spans="1:6" x14ac:dyDescent="0.5">
      <c r="A92" s="243">
        <f t="shared" si="7"/>
        <v>6.1000000000000047E-2</v>
      </c>
      <c r="B92" s="243">
        <f t="shared" si="8"/>
        <v>0.93899999999999995</v>
      </c>
      <c r="C92" s="82"/>
      <c r="D92" s="82"/>
      <c r="E92" s="247">
        <f t="shared" si="9"/>
        <v>5.73827328971878</v>
      </c>
      <c r="F92" s="248">
        <f t="shared" si="10"/>
        <v>4.7044500000000005</v>
      </c>
    </row>
    <row r="93" spans="1:6" x14ac:dyDescent="0.5">
      <c r="A93" s="243">
        <f t="shared" si="7"/>
        <v>6.2000000000000048E-2</v>
      </c>
      <c r="B93" s="243">
        <f t="shared" si="8"/>
        <v>0.93799999999999994</v>
      </c>
      <c r="C93" s="82"/>
      <c r="D93" s="82"/>
      <c r="E93" s="247">
        <f t="shared" si="9"/>
        <v>5.7168682851715227</v>
      </c>
      <c r="F93" s="248">
        <f t="shared" si="10"/>
        <v>4.7119</v>
      </c>
    </row>
    <row r="94" spans="1:6" x14ac:dyDescent="0.5">
      <c r="A94" s="243">
        <f t="shared" si="7"/>
        <v>6.3000000000000042E-2</v>
      </c>
      <c r="B94" s="243">
        <f t="shared" si="8"/>
        <v>0.93699999999999994</v>
      </c>
      <c r="C94" s="82"/>
      <c r="D94" s="82"/>
      <c r="E94" s="247">
        <f t="shared" si="9"/>
        <v>5.695466524131275</v>
      </c>
      <c r="F94" s="248">
        <f t="shared" si="10"/>
        <v>4.7193500000000004</v>
      </c>
    </row>
    <row r="95" spans="1:6" x14ac:dyDescent="0.5">
      <c r="A95" s="243">
        <f t="shared" si="7"/>
        <v>6.4000000000000043E-2</v>
      </c>
      <c r="B95" s="243">
        <f t="shared" si="8"/>
        <v>0.93599999999999994</v>
      </c>
      <c r="C95" s="82"/>
      <c r="D95" s="82"/>
      <c r="E95" s="247">
        <f t="shared" si="9"/>
        <v>5.6740680433001502</v>
      </c>
      <c r="F95" s="248">
        <f t="shared" si="10"/>
        <v>4.7267999999999999</v>
      </c>
    </row>
    <row r="96" spans="1:6" x14ac:dyDescent="0.5">
      <c r="A96" s="243">
        <f t="shared" si="7"/>
        <v>6.5000000000000044E-2</v>
      </c>
      <c r="B96" s="243">
        <f t="shared" si="8"/>
        <v>0.93499999999999994</v>
      </c>
      <c r="C96" s="82"/>
      <c r="D96" s="82"/>
      <c r="E96" s="247">
        <f t="shared" si="9"/>
        <v>5.6526728799303418</v>
      </c>
      <c r="F96" s="248">
        <f t="shared" si="10"/>
        <v>4.7342500000000003</v>
      </c>
    </row>
    <row r="97" spans="1:6" x14ac:dyDescent="0.5">
      <c r="A97" s="243">
        <f t="shared" si="7"/>
        <v>6.6000000000000045E-2</v>
      </c>
      <c r="B97" s="243">
        <f t="shared" si="8"/>
        <v>0.93399999999999994</v>
      </c>
      <c r="C97" s="82"/>
      <c r="D97" s="82"/>
      <c r="E97" s="247">
        <f t="shared" si="9"/>
        <v>5.6312810718343647</v>
      </c>
      <c r="F97" s="248">
        <f t="shared" si="10"/>
        <v>4.7416999999999998</v>
      </c>
    </row>
    <row r="98" spans="1:6" x14ac:dyDescent="0.5">
      <c r="A98" s="243">
        <f t="shared" ref="A98:A161" si="11">+A97+0.1%</f>
        <v>6.7000000000000046E-2</v>
      </c>
      <c r="B98" s="243">
        <f t="shared" ref="B98:B161" si="12">1-A98</f>
        <v>0.93299999999999994</v>
      </c>
      <c r="C98" s="82"/>
      <c r="D98" s="82"/>
      <c r="E98" s="247">
        <f t="shared" ref="E98:E161" si="13">SQRT((A98*$B$7)^2+(B98*$B$8)^2+2*$B$7*A98*$B$8*B98*$E$12)</f>
        <v>5.6098926573955037</v>
      </c>
      <c r="F98" s="248">
        <f t="shared" ref="F98:F161" si="14">+A98*$B$5+B98*$B$6</f>
        <v>4.7491500000000002</v>
      </c>
    </row>
    <row r="99" spans="1:6" x14ac:dyDescent="0.5">
      <c r="A99" s="243">
        <f t="shared" si="11"/>
        <v>6.8000000000000047E-2</v>
      </c>
      <c r="B99" s="243">
        <f t="shared" si="12"/>
        <v>0.93199999999999994</v>
      </c>
      <c r="C99" s="82"/>
      <c r="D99" s="82"/>
      <c r="E99" s="247">
        <f t="shared" si="13"/>
        <v>5.5885076755785157</v>
      </c>
      <c r="F99" s="248">
        <f t="shared" si="14"/>
        <v>4.7566000000000006</v>
      </c>
    </row>
    <row r="100" spans="1:6" x14ac:dyDescent="0.5">
      <c r="A100" s="243">
        <f t="shared" si="11"/>
        <v>6.9000000000000047E-2</v>
      </c>
      <c r="B100" s="243">
        <f t="shared" si="12"/>
        <v>0.93099999999999994</v>
      </c>
      <c r="C100" s="82"/>
      <c r="D100" s="82"/>
      <c r="E100" s="247">
        <f t="shared" si="13"/>
        <v>5.5671261659405555</v>
      </c>
      <c r="F100" s="248">
        <f t="shared" si="14"/>
        <v>4.7640500000000001</v>
      </c>
    </row>
    <row r="101" spans="1:6" x14ac:dyDescent="0.5">
      <c r="A101" s="243">
        <f t="shared" si="11"/>
        <v>7.0000000000000048E-2</v>
      </c>
      <c r="B101" s="243">
        <f t="shared" si="12"/>
        <v>0.92999999999999994</v>
      </c>
      <c r="C101" s="82"/>
      <c r="D101" s="82"/>
      <c r="E101" s="247">
        <f t="shared" si="13"/>
        <v>5.5457481686423513</v>
      </c>
      <c r="F101" s="248">
        <f t="shared" si="14"/>
        <v>4.7715000000000005</v>
      </c>
    </row>
    <row r="102" spans="1:6" x14ac:dyDescent="0.5">
      <c r="A102" s="243">
        <f t="shared" si="11"/>
        <v>7.1000000000000049E-2</v>
      </c>
      <c r="B102" s="243">
        <f t="shared" si="12"/>
        <v>0.92899999999999994</v>
      </c>
      <c r="C102" s="82"/>
      <c r="D102" s="82"/>
      <c r="E102" s="247">
        <f t="shared" si="13"/>
        <v>5.5243737244596325</v>
      </c>
      <c r="F102" s="248">
        <f t="shared" si="14"/>
        <v>4.77895</v>
      </c>
    </row>
    <row r="103" spans="1:6" x14ac:dyDescent="0.5">
      <c r="A103" s="243">
        <f t="shared" si="11"/>
        <v>7.200000000000005E-2</v>
      </c>
      <c r="B103" s="243">
        <f t="shared" si="12"/>
        <v>0.92799999999999994</v>
      </c>
      <c r="C103" s="82"/>
      <c r="D103" s="82"/>
      <c r="E103" s="247">
        <f t="shared" si="13"/>
        <v>5.5030028747948139</v>
      </c>
      <c r="F103" s="248">
        <f t="shared" si="14"/>
        <v>4.7864000000000004</v>
      </c>
    </row>
    <row r="104" spans="1:6" x14ac:dyDescent="0.5">
      <c r="A104" s="243">
        <f t="shared" si="11"/>
        <v>7.3000000000000051E-2</v>
      </c>
      <c r="B104" s="243">
        <f t="shared" si="12"/>
        <v>0.92699999999999994</v>
      </c>
      <c r="C104" s="82"/>
      <c r="D104" s="82"/>
      <c r="E104" s="247">
        <f t="shared" si="13"/>
        <v>5.4816356616889443</v>
      </c>
      <c r="F104" s="248">
        <f t="shared" si="14"/>
        <v>4.7938499999999999</v>
      </c>
    </row>
    <row r="105" spans="1:6" x14ac:dyDescent="0.5">
      <c r="A105" s="243">
        <f t="shared" si="11"/>
        <v>7.4000000000000052E-2</v>
      </c>
      <c r="B105" s="243">
        <f t="shared" si="12"/>
        <v>0.92599999999999993</v>
      </c>
      <c r="C105" s="82"/>
      <c r="D105" s="82"/>
      <c r="E105" s="247">
        <f t="shared" si="13"/>
        <v>5.4602721278339219</v>
      </c>
      <c r="F105" s="248">
        <f t="shared" si="14"/>
        <v>4.8013000000000003</v>
      </c>
    </row>
    <row r="106" spans="1:6" x14ac:dyDescent="0.5">
      <c r="A106" s="243">
        <f t="shared" si="11"/>
        <v>7.5000000000000053E-2</v>
      </c>
      <c r="B106" s="243">
        <f t="shared" si="12"/>
        <v>0.92499999999999993</v>
      </c>
      <c r="C106" s="82"/>
      <c r="D106" s="82"/>
      <c r="E106" s="247">
        <f t="shared" si="13"/>
        <v>5.4389123165849966</v>
      </c>
      <c r="F106" s="248">
        <f t="shared" si="14"/>
        <v>4.8087500000000007</v>
      </c>
    </row>
    <row r="107" spans="1:6" x14ac:dyDescent="0.5">
      <c r="A107" s="243">
        <f t="shared" si="11"/>
        <v>7.6000000000000054E-2</v>
      </c>
      <c r="B107" s="243">
        <f t="shared" si="12"/>
        <v>0.92399999999999993</v>
      </c>
      <c r="C107" s="82"/>
      <c r="D107" s="82"/>
      <c r="E107" s="247">
        <f t="shared" si="13"/>
        <v>5.4175562719735542</v>
      </c>
      <c r="F107" s="248">
        <f t="shared" si="14"/>
        <v>4.8162000000000003</v>
      </c>
    </row>
    <row r="108" spans="1:6" x14ac:dyDescent="0.5">
      <c r="A108" s="243">
        <f t="shared" si="11"/>
        <v>7.7000000000000055E-2</v>
      </c>
      <c r="B108" s="243">
        <f t="shared" si="12"/>
        <v>0.92299999999999993</v>
      </c>
      <c r="C108" s="82"/>
      <c r="D108" s="82"/>
      <c r="E108" s="247">
        <f t="shared" si="13"/>
        <v>5.3962040387201808</v>
      </c>
      <c r="F108" s="248">
        <f t="shared" si="14"/>
        <v>4.8236500000000007</v>
      </c>
    </row>
    <row r="109" spans="1:6" x14ac:dyDescent="0.5">
      <c r="A109" s="243">
        <f t="shared" si="11"/>
        <v>7.8000000000000055E-2</v>
      </c>
      <c r="B109" s="243">
        <f t="shared" si="12"/>
        <v>0.92199999999999993</v>
      </c>
      <c r="C109" s="82"/>
      <c r="D109" s="82"/>
      <c r="E109" s="247">
        <f t="shared" si="13"/>
        <v>5.3748556622480557</v>
      </c>
      <c r="F109" s="248">
        <f t="shared" si="14"/>
        <v>4.8311000000000002</v>
      </c>
    </row>
    <row r="110" spans="1:6" x14ac:dyDescent="0.5">
      <c r="A110" s="243">
        <f t="shared" si="11"/>
        <v>7.9000000000000056E-2</v>
      </c>
      <c r="B110" s="243">
        <f t="shared" si="12"/>
        <v>0.92099999999999993</v>
      </c>
      <c r="C110" s="82"/>
      <c r="D110" s="82"/>
      <c r="E110" s="247">
        <f t="shared" si="13"/>
        <v>5.3535111886966291</v>
      </c>
      <c r="F110" s="248">
        <f t="shared" si="14"/>
        <v>4.8385499999999997</v>
      </c>
    </row>
    <row r="111" spans="1:6" x14ac:dyDescent="0.5">
      <c r="A111" s="243">
        <f t="shared" si="11"/>
        <v>8.0000000000000057E-2</v>
      </c>
      <c r="B111" s="243">
        <f t="shared" si="12"/>
        <v>0.91999999999999993</v>
      </c>
      <c r="C111" s="82"/>
      <c r="D111" s="82"/>
      <c r="E111" s="247">
        <f t="shared" si="13"/>
        <v>5.3321706649356209</v>
      </c>
      <c r="F111" s="248">
        <f t="shared" si="14"/>
        <v>4.8460000000000001</v>
      </c>
    </row>
    <row r="112" spans="1:6" x14ac:dyDescent="0.5">
      <c r="A112" s="243">
        <f t="shared" si="11"/>
        <v>8.1000000000000058E-2</v>
      </c>
      <c r="B112" s="243">
        <f t="shared" si="12"/>
        <v>0.91899999999999993</v>
      </c>
      <c r="C112" s="82"/>
      <c r="D112" s="82"/>
      <c r="E112" s="247">
        <f t="shared" si="13"/>
        <v>5.3108341385793612</v>
      </c>
      <c r="F112" s="248">
        <f t="shared" si="14"/>
        <v>4.8534500000000005</v>
      </c>
    </row>
    <row r="113" spans="1:6" x14ac:dyDescent="0.5">
      <c r="A113" s="243">
        <f t="shared" si="11"/>
        <v>8.2000000000000059E-2</v>
      </c>
      <c r="B113" s="243">
        <f t="shared" si="12"/>
        <v>0.91799999999999993</v>
      </c>
      <c r="C113" s="82"/>
      <c r="D113" s="82"/>
      <c r="E113" s="247">
        <f t="shared" si="13"/>
        <v>5.2895016580014405</v>
      </c>
      <c r="F113" s="248">
        <f t="shared" si="14"/>
        <v>4.8609</v>
      </c>
    </row>
    <row r="114" spans="1:6" x14ac:dyDescent="0.5">
      <c r="A114" s="243">
        <f t="shared" si="11"/>
        <v>8.300000000000006E-2</v>
      </c>
      <c r="B114" s="243">
        <f t="shared" si="12"/>
        <v>0.91699999999999993</v>
      </c>
      <c r="C114" s="82"/>
      <c r="D114" s="82"/>
      <c r="E114" s="247">
        <f t="shared" si="13"/>
        <v>5.2681732723497232</v>
      </c>
      <c r="F114" s="248">
        <f t="shared" si="14"/>
        <v>4.8683500000000004</v>
      </c>
    </row>
    <row r="115" spans="1:6" x14ac:dyDescent="0.5">
      <c r="A115" s="243">
        <f t="shared" si="11"/>
        <v>8.4000000000000061E-2</v>
      </c>
      <c r="B115" s="243">
        <f t="shared" si="12"/>
        <v>0.91599999999999993</v>
      </c>
      <c r="C115" s="82"/>
      <c r="D115" s="82"/>
      <c r="E115" s="247">
        <f t="shared" si="13"/>
        <v>5.2468490315617036</v>
      </c>
      <c r="F115" s="248">
        <f t="shared" si="14"/>
        <v>4.8758000000000008</v>
      </c>
    </row>
    <row r="116" spans="1:6" x14ac:dyDescent="0.5">
      <c r="A116" s="243">
        <f t="shared" si="11"/>
        <v>8.5000000000000062E-2</v>
      </c>
      <c r="B116" s="243">
        <f t="shared" si="12"/>
        <v>0.91499999999999992</v>
      </c>
      <c r="C116" s="82"/>
      <c r="D116" s="82"/>
      <c r="E116" s="247">
        <f t="shared" si="13"/>
        <v>5.2255289863802306</v>
      </c>
      <c r="F116" s="248">
        <f t="shared" si="14"/>
        <v>4.8832500000000003</v>
      </c>
    </row>
    <row r="117" spans="1:6" x14ac:dyDescent="0.5">
      <c r="A117" s="243">
        <f t="shared" si="11"/>
        <v>8.6000000000000063E-2</v>
      </c>
      <c r="B117" s="243">
        <f t="shared" si="12"/>
        <v>0.91399999999999992</v>
      </c>
      <c r="C117" s="82"/>
      <c r="D117" s="82"/>
      <c r="E117" s="247">
        <f t="shared" si="13"/>
        <v>5.2042131883695903</v>
      </c>
      <c r="F117" s="248">
        <f t="shared" si="14"/>
        <v>4.8907000000000007</v>
      </c>
    </row>
    <row r="118" spans="1:6" x14ac:dyDescent="0.5">
      <c r="A118" s="243">
        <f t="shared" si="11"/>
        <v>8.7000000000000063E-2</v>
      </c>
      <c r="B118" s="243">
        <f t="shared" si="12"/>
        <v>0.91299999999999992</v>
      </c>
      <c r="C118" s="82"/>
      <c r="D118" s="82"/>
      <c r="E118" s="247">
        <f t="shared" si="13"/>
        <v>5.1829016899320006</v>
      </c>
      <c r="F118" s="248">
        <f t="shared" si="14"/>
        <v>4.8981500000000002</v>
      </c>
    </row>
    <row r="119" spans="1:6" x14ac:dyDescent="0.5">
      <c r="A119" s="243">
        <f t="shared" si="11"/>
        <v>8.8000000000000064E-2</v>
      </c>
      <c r="B119" s="243">
        <f t="shared" si="12"/>
        <v>0.91199999999999992</v>
      </c>
      <c r="C119" s="82"/>
      <c r="D119" s="82"/>
      <c r="E119" s="247">
        <f t="shared" si="13"/>
        <v>5.1615945443244549</v>
      </c>
      <c r="F119" s="248">
        <f t="shared" si="14"/>
        <v>4.9055999999999997</v>
      </c>
    </row>
    <row r="120" spans="1:6" x14ac:dyDescent="0.5">
      <c r="A120" s="243">
        <f t="shared" si="11"/>
        <v>8.9000000000000065E-2</v>
      </c>
      <c r="B120" s="243">
        <f t="shared" si="12"/>
        <v>0.91099999999999992</v>
      </c>
      <c r="C120" s="82"/>
      <c r="D120" s="82"/>
      <c r="E120" s="247">
        <f t="shared" si="13"/>
        <v>5.1402918056760152</v>
      </c>
      <c r="F120" s="248">
        <f t="shared" si="14"/>
        <v>4.9130500000000001</v>
      </c>
    </row>
    <row r="121" spans="1:6" x14ac:dyDescent="0.5">
      <c r="A121" s="243">
        <f t="shared" si="11"/>
        <v>9.0000000000000066E-2</v>
      </c>
      <c r="B121" s="243">
        <f t="shared" si="12"/>
        <v>0.90999999999999992</v>
      </c>
      <c r="C121" s="82"/>
      <c r="D121" s="82"/>
      <c r="E121" s="247">
        <f t="shared" si="13"/>
        <v>5.1189935290054809</v>
      </c>
      <c r="F121" s="248">
        <f t="shared" si="14"/>
        <v>4.9205000000000005</v>
      </c>
    </row>
    <row r="122" spans="1:6" x14ac:dyDescent="0.5">
      <c r="A122" s="243">
        <f t="shared" si="11"/>
        <v>9.1000000000000067E-2</v>
      </c>
      <c r="B122" s="243">
        <f t="shared" si="12"/>
        <v>0.90899999999999992</v>
      </c>
      <c r="C122" s="82"/>
      <c r="D122" s="82"/>
      <c r="E122" s="247">
        <f t="shared" si="13"/>
        <v>5.0976997702395135</v>
      </c>
      <c r="F122" s="248">
        <f t="shared" si="14"/>
        <v>4.9279500000000009</v>
      </c>
    </row>
    <row r="123" spans="1:6" x14ac:dyDescent="0.5">
      <c r="A123" s="243">
        <f t="shared" si="11"/>
        <v>9.2000000000000068E-2</v>
      </c>
      <c r="B123" s="243">
        <f t="shared" si="12"/>
        <v>0.90799999999999992</v>
      </c>
      <c r="C123" s="82"/>
      <c r="D123" s="82"/>
      <c r="E123" s="247">
        <f t="shared" si="13"/>
        <v>5.0764105862311792</v>
      </c>
      <c r="F123" s="248">
        <f t="shared" si="14"/>
        <v>4.9354000000000005</v>
      </c>
    </row>
    <row r="124" spans="1:6" x14ac:dyDescent="0.5">
      <c r="A124" s="243">
        <f t="shared" si="11"/>
        <v>9.3000000000000069E-2</v>
      </c>
      <c r="B124" s="243">
        <f t="shared" si="12"/>
        <v>0.90699999999999992</v>
      </c>
      <c r="C124" s="82"/>
      <c r="D124" s="82"/>
      <c r="E124" s="247">
        <f t="shared" si="13"/>
        <v>5.0551260347789517</v>
      </c>
      <c r="F124" s="248">
        <f t="shared" si="14"/>
        <v>4.94285</v>
      </c>
    </row>
    <row r="125" spans="1:6" x14ac:dyDescent="0.5">
      <c r="A125" s="243">
        <f t="shared" si="11"/>
        <v>9.400000000000007E-2</v>
      </c>
      <c r="B125" s="243">
        <f t="shared" si="12"/>
        <v>0.90599999999999992</v>
      </c>
      <c r="C125" s="82"/>
      <c r="D125" s="82"/>
      <c r="E125" s="247">
        <f t="shared" si="13"/>
        <v>5.0338461746461807</v>
      </c>
      <c r="F125" s="248">
        <f t="shared" si="14"/>
        <v>4.9503000000000004</v>
      </c>
    </row>
    <row r="126" spans="1:6" x14ac:dyDescent="0.5">
      <c r="A126" s="243">
        <f t="shared" si="11"/>
        <v>9.500000000000007E-2</v>
      </c>
      <c r="B126" s="243">
        <f t="shared" si="12"/>
        <v>0.90499999999999992</v>
      </c>
      <c r="C126" s="82"/>
      <c r="D126" s="82"/>
      <c r="E126" s="247">
        <f t="shared" si="13"/>
        <v>5.0125710655810147</v>
      </c>
      <c r="F126" s="248">
        <f t="shared" si="14"/>
        <v>4.9577500000000008</v>
      </c>
    </row>
    <row r="127" spans="1:6" x14ac:dyDescent="0.5">
      <c r="A127" s="243">
        <f t="shared" si="11"/>
        <v>9.6000000000000071E-2</v>
      </c>
      <c r="B127" s="243">
        <f t="shared" si="12"/>
        <v>0.90399999999999991</v>
      </c>
      <c r="C127" s="82"/>
      <c r="D127" s="82"/>
      <c r="E127" s="247">
        <f t="shared" si="13"/>
        <v>4.9913007683368456</v>
      </c>
      <c r="F127" s="248">
        <f t="shared" si="14"/>
        <v>4.9652000000000003</v>
      </c>
    </row>
    <row r="128" spans="1:6" x14ac:dyDescent="0.5">
      <c r="A128" s="243">
        <f t="shared" si="11"/>
        <v>9.7000000000000072E-2</v>
      </c>
      <c r="B128" s="243">
        <f t="shared" si="12"/>
        <v>0.90299999999999991</v>
      </c>
      <c r="C128" s="82"/>
      <c r="D128" s="82"/>
      <c r="E128" s="247">
        <f t="shared" si="13"/>
        <v>4.9700353446932333</v>
      </c>
      <c r="F128" s="248">
        <f t="shared" si="14"/>
        <v>4.9726500000000007</v>
      </c>
    </row>
    <row r="129" spans="1:6" x14ac:dyDescent="0.5">
      <c r="A129" s="243">
        <f t="shared" si="11"/>
        <v>9.8000000000000073E-2</v>
      </c>
      <c r="B129" s="243">
        <f t="shared" si="12"/>
        <v>0.90199999999999991</v>
      </c>
      <c r="C129" s="82"/>
      <c r="D129" s="82"/>
      <c r="E129" s="247">
        <f t="shared" si="13"/>
        <v>4.9487748574773525</v>
      </c>
      <c r="F129" s="248">
        <f t="shared" si="14"/>
        <v>4.9801000000000002</v>
      </c>
    </row>
    <row r="130" spans="1:6" x14ac:dyDescent="0.5">
      <c r="A130" s="243">
        <f t="shared" si="11"/>
        <v>9.9000000000000074E-2</v>
      </c>
      <c r="B130" s="243">
        <f t="shared" si="12"/>
        <v>0.90099999999999991</v>
      </c>
      <c r="C130" s="82"/>
      <c r="D130" s="82"/>
      <c r="E130" s="247">
        <f t="shared" si="13"/>
        <v>4.9275193705859719</v>
      </c>
      <c r="F130" s="248">
        <f t="shared" si="14"/>
        <v>4.9875500000000006</v>
      </c>
    </row>
    <row r="131" spans="1:6" x14ac:dyDescent="0.5">
      <c r="A131" s="243">
        <f t="shared" si="11"/>
        <v>0.10000000000000007</v>
      </c>
      <c r="B131" s="243">
        <f t="shared" si="12"/>
        <v>0.89999999999999991</v>
      </c>
      <c r="C131" s="82"/>
      <c r="D131" s="82"/>
      <c r="E131" s="247">
        <f t="shared" si="13"/>
        <v>4.906268949007992</v>
      </c>
      <c r="F131" s="248">
        <f t="shared" si="14"/>
        <v>4.995000000000001</v>
      </c>
    </row>
    <row r="132" spans="1:6" x14ac:dyDescent="0.5">
      <c r="A132" s="243">
        <f t="shared" si="11"/>
        <v>0.10100000000000008</v>
      </c>
      <c r="B132" s="243">
        <f t="shared" si="12"/>
        <v>0.89899999999999991</v>
      </c>
      <c r="C132" s="82"/>
      <c r="D132" s="82"/>
      <c r="E132" s="247">
        <f t="shared" si="13"/>
        <v>4.8850236588475173</v>
      </c>
      <c r="F132" s="248">
        <f t="shared" si="14"/>
        <v>5.0024500000000005</v>
      </c>
    </row>
    <row r="133" spans="1:6" x14ac:dyDescent="0.5">
      <c r="A133" s="243">
        <f t="shared" si="11"/>
        <v>0.10200000000000008</v>
      </c>
      <c r="B133" s="243">
        <f t="shared" si="12"/>
        <v>0.89799999999999991</v>
      </c>
      <c r="C133" s="82"/>
      <c r="D133" s="82"/>
      <c r="E133" s="247">
        <f t="shared" si="13"/>
        <v>4.863783567347542</v>
      </c>
      <c r="F133" s="248">
        <f t="shared" si="14"/>
        <v>5.0099</v>
      </c>
    </row>
    <row r="134" spans="1:6" x14ac:dyDescent="0.5">
      <c r="A134" s="243">
        <f t="shared" si="11"/>
        <v>0.10300000000000008</v>
      </c>
      <c r="B134" s="243">
        <f t="shared" si="12"/>
        <v>0.89699999999999991</v>
      </c>
      <c r="C134" s="82"/>
      <c r="D134" s="82"/>
      <c r="E134" s="247">
        <f t="shared" si="13"/>
        <v>4.8425487429142091</v>
      </c>
      <c r="F134" s="248">
        <f t="shared" si="14"/>
        <v>5.0173500000000004</v>
      </c>
    </row>
    <row r="135" spans="1:6" x14ac:dyDescent="0.5">
      <c r="A135" s="243">
        <f t="shared" si="11"/>
        <v>0.10400000000000008</v>
      </c>
      <c r="B135" s="243">
        <f t="shared" si="12"/>
        <v>0.89599999999999991</v>
      </c>
      <c r="C135" s="82"/>
      <c r="D135" s="82"/>
      <c r="E135" s="247">
        <f t="shared" si="13"/>
        <v>4.8213192551416864</v>
      </c>
      <c r="F135" s="248">
        <f t="shared" si="14"/>
        <v>5.0248000000000008</v>
      </c>
    </row>
    <row r="136" spans="1:6" x14ac:dyDescent="0.5">
      <c r="A136" s="243">
        <f t="shared" si="11"/>
        <v>0.10500000000000008</v>
      </c>
      <c r="B136" s="243">
        <f t="shared" si="12"/>
        <v>0.89499999999999991</v>
      </c>
      <c r="C136" s="82"/>
      <c r="D136" s="82"/>
      <c r="E136" s="247">
        <f t="shared" si="13"/>
        <v>4.800095174837681</v>
      </c>
      <c r="F136" s="248">
        <f t="shared" si="14"/>
        <v>5.0322500000000003</v>
      </c>
    </row>
    <row r="137" spans="1:6" x14ac:dyDescent="0.5">
      <c r="A137" s="243">
        <f t="shared" si="11"/>
        <v>0.10600000000000008</v>
      </c>
      <c r="B137" s="243">
        <f t="shared" si="12"/>
        <v>0.89399999999999991</v>
      </c>
      <c r="C137" s="82"/>
      <c r="D137" s="82"/>
      <c r="E137" s="247">
        <f t="shared" si="13"/>
        <v>4.7788765740495949</v>
      </c>
      <c r="F137" s="248">
        <f t="shared" si="14"/>
        <v>5.0397000000000007</v>
      </c>
    </row>
    <row r="138" spans="1:6" x14ac:dyDescent="0.5">
      <c r="A138" s="243">
        <f t="shared" si="11"/>
        <v>0.10700000000000008</v>
      </c>
      <c r="B138" s="243">
        <f t="shared" si="12"/>
        <v>0.8929999999999999</v>
      </c>
      <c r="C138" s="82"/>
      <c r="D138" s="82"/>
      <c r="E138" s="247">
        <f t="shared" si="13"/>
        <v>4.7576635260913509</v>
      </c>
      <c r="F138" s="248">
        <f t="shared" si="14"/>
        <v>5.0471500000000002</v>
      </c>
    </row>
    <row r="139" spans="1:6" x14ac:dyDescent="0.5">
      <c r="A139" s="243">
        <f t="shared" si="11"/>
        <v>0.10800000000000008</v>
      </c>
      <c r="B139" s="243">
        <f t="shared" si="12"/>
        <v>0.8919999999999999</v>
      </c>
      <c r="C139" s="82"/>
      <c r="D139" s="82"/>
      <c r="E139" s="247">
        <f t="shared" si="13"/>
        <v>4.7364561055709142</v>
      </c>
      <c r="F139" s="248">
        <f t="shared" si="14"/>
        <v>5.0546000000000006</v>
      </c>
    </row>
    <row r="140" spans="1:6" x14ac:dyDescent="0.5">
      <c r="A140" s="243">
        <f t="shared" si="11"/>
        <v>0.10900000000000008</v>
      </c>
      <c r="B140" s="243">
        <f t="shared" si="12"/>
        <v>0.8909999999999999</v>
      </c>
      <c r="C140" s="82"/>
      <c r="D140" s="82"/>
      <c r="E140" s="247">
        <f t="shared" si="13"/>
        <v>4.7152543884185061</v>
      </c>
      <c r="F140" s="248">
        <f t="shared" si="14"/>
        <v>5.062050000000001</v>
      </c>
    </row>
    <row r="141" spans="1:6" x14ac:dyDescent="0.5">
      <c r="A141" s="243">
        <f t="shared" si="11"/>
        <v>0.11000000000000008</v>
      </c>
      <c r="B141" s="243">
        <f t="shared" si="12"/>
        <v>0.8899999999999999</v>
      </c>
      <c r="C141" s="82"/>
      <c r="D141" s="82"/>
      <c r="E141" s="247">
        <f t="shared" si="13"/>
        <v>4.6940584519155681</v>
      </c>
      <c r="F141" s="248">
        <f t="shared" si="14"/>
        <v>5.0695000000000006</v>
      </c>
    </row>
    <row r="142" spans="1:6" x14ac:dyDescent="0.5">
      <c r="A142" s="243">
        <f t="shared" si="11"/>
        <v>0.11100000000000008</v>
      </c>
      <c r="B142" s="243">
        <f t="shared" si="12"/>
        <v>0.8889999999999999</v>
      </c>
      <c r="C142" s="82"/>
      <c r="D142" s="82"/>
      <c r="E142" s="247">
        <f t="shared" si="13"/>
        <v>4.672868374724457</v>
      </c>
      <c r="F142" s="248">
        <f t="shared" si="14"/>
        <v>5.0769500000000001</v>
      </c>
    </row>
    <row r="143" spans="1:6" x14ac:dyDescent="0.5">
      <c r="A143" s="243">
        <f t="shared" si="11"/>
        <v>0.11200000000000009</v>
      </c>
      <c r="B143" s="243">
        <f t="shared" si="12"/>
        <v>0.8879999999999999</v>
      </c>
      <c r="C143" s="82"/>
      <c r="D143" s="82"/>
      <c r="E143" s="247">
        <f t="shared" si="13"/>
        <v>4.6516842369189231</v>
      </c>
      <c r="F143" s="248">
        <f t="shared" si="14"/>
        <v>5.0844000000000005</v>
      </c>
    </row>
    <row r="144" spans="1:6" x14ac:dyDescent="0.5">
      <c r="A144" s="243">
        <f t="shared" si="11"/>
        <v>0.11300000000000009</v>
      </c>
      <c r="B144" s="243">
        <f t="shared" si="12"/>
        <v>0.8869999999999999</v>
      </c>
      <c r="C144" s="82"/>
      <c r="D144" s="82"/>
      <c r="E144" s="247">
        <f t="shared" si="13"/>
        <v>4.630506120015391</v>
      </c>
      <c r="F144" s="248">
        <f t="shared" si="14"/>
        <v>5.0918500000000009</v>
      </c>
    </row>
    <row r="145" spans="1:6" x14ac:dyDescent="0.5">
      <c r="A145" s="243">
        <f t="shared" si="11"/>
        <v>0.11400000000000009</v>
      </c>
      <c r="B145" s="243">
        <f t="shared" si="12"/>
        <v>0.8859999999999999</v>
      </c>
      <c r="C145" s="82"/>
      <c r="D145" s="82"/>
      <c r="E145" s="247">
        <f t="shared" si="13"/>
        <v>4.6093341070050426</v>
      </c>
      <c r="F145" s="248">
        <f t="shared" si="14"/>
        <v>5.0993000000000004</v>
      </c>
    </row>
    <row r="146" spans="1:6" x14ac:dyDescent="0.5">
      <c r="A146" s="243">
        <f t="shared" si="11"/>
        <v>0.11500000000000009</v>
      </c>
      <c r="B146" s="243">
        <f t="shared" si="12"/>
        <v>0.8849999999999999</v>
      </c>
      <c r="C146" s="82"/>
      <c r="D146" s="82"/>
      <c r="E146" s="247">
        <f t="shared" si="13"/>
        <v>4.5881682823867722</v>
      </c>
      <c r="F146" s="248">
        <f t="shared" si="14"/>
        <v>5.1067500000000008</v>
      </c>
    </row>
    <row r="147" spans="1:6" x14ac:dyDescent="0.5">
      <c r="A147" s="243">
        <f t="shared" si="11"/>
        <v>0.11600000000000009</v>
      </c>
      <c r="B147" s="243">
        <f t="shared" si="12"/>
        <v>0.8839999999999999</v>
      </c>
      <c r="C147" s="82"/>
      <c r="D147" s="82"/>
      <c r="E147" s="247">
        <f t="shared" si="13"/>
        <v>4.5670087322009785</v>
      </c>
      <c r="F147" s="248">
        <f t="shared" si="14"/>
        <v>5.1142000000000003</v>
      </c>
    </row>
    <row r="148" spans="1:6" x14ac:dyDescent="0.5">
      <c r="A148" s="243">
        <f t="shared" si="11"/>
        <v>0.11700000000000009</v>
      </c>
      <c r="B148" s="243">
        <f t="shared" si="12"/>
        <v>0.8829999999999999</v>
      </c>
      <c r="C148" s="82"/>
      <c r="D148" s="82"/>
      <c r="E148" s="247">
        <f t="shared" si="13"/>
        <v>4.5458555440642829</v>
      </c>
      <c r="F148" s="248">
        <f t="shared" si="14"/>
        <v>5.1216500000000007</v>
      </c>
    </row>
    <row r="149" spans="1:6" x14ac:dyDescent="0.5">
      <c r="A149" s="243">
        <f t="shared" si="11"/>
        <v>0.11800000000000009</v>
      </c>
      <c r="B149" s="243">
        <f t="shared" si="12"/>
        <v>0.8819999999999999</v>
      </c>
      <c r="C149" s="82"/>
      <c r="D149" s="82"/>
      <c r="E149" s="247">
        <f t="shared" si="13"/>
        <v>4.5247088072051644</v>
      </c>
      <c r="F149" s="248">
        <f t="shared" si="14"/>
        <v>5.1291000000000002</v>
      </c>
    </row>
    <row r="150" spans="1:6" x14ac:dyDescent="0.5">
      <c r="A150" s="243">
        <f t="shared" si="11"/>
        <v>0.11900000000000009</v>
      </c>
      <c r="B150" s="243">
        <f t="shared" si="12"/>
        <v>0.88099999999999989</v>
      </c>
      <c r="C150" s="82"/>
      <c r="D150" s="82"/>
      <c r="E150" s="247">
        <f t="shared" si="13"/>
        <v>4.5035686125005343</v>
      </c>
      <c r="F150" s="248">
        <f t="shared" si="14"/>
        <v>5.1365500000000006</v>
      </c>
    </row>
    <row r="151" spans="1:6" x14ac:dyDescent="0.5">
      <c r="A151" s="243">
        <f t="shared" si="11"/>
        <v>0.12000000000000009</v>
      </c>
      <c r="B151" s="243">
        <f t="shared" si="12"/>
        <v>0.87999999999999989</v>
      </c>
      <c r="C151" s="82"/>
      <c r="D151" s="82"/>
      <c r="E151" s="247">
        <f t="shared" si="13"/>
        <v>4.4824350525133081</v>
      </c>
      <c r="F151" s="248">
        <f t="shared" si="14"/>
        <v>5.1440000000000001</v>
      </c>
    </row>
    <row r="152" spans="1:6" x14ac:dyDescent="0.5">
      <c r="A152" s="243">
        <f t="shared" si="11"/>
        <v>0.12100000000000009</v>
      </c>
      <c r="B152" s="243">
        <f t="shared" si="12"/>
        <v>0.87899999999999989</v>
      </c>
      <c r="C152" s="82"/>
      <c r="D152" s="82"/>
      <c r="E152" s="247">
        <f t="shared" si="13"/>
        <v>4.461308221530988</v>
      </c>
      <c r="F152" s="248">
        <f t="shared" si="14"/>
        <v>5.1514500000000005</v>
      </c>
    </row>
    <row r="153" spans="1:6" x14ac:dyDescent="0.5">
      <c r="A153" s="243">
        <f t="shared" si="11"/>
        <v>0.12200000000000009</v>
      </c>
      <c r="B153" s="243">
        <f t="shared" si="12"/>
        <v>0.87799999999999989</v>
      </c>
      <c r="C153" s="82"/>
      <c r="D153" s="82"/>
      <c r="E153" s="247">
        <f t="shared" si="13"/>
        <v>4.4401882156052785</v>
      </c>
      <c r="F153" s="248">
        <f t="shared" si="14"/>
        <v>5.1589000000000009</v>
      </c>
    </row>
    <row r="154" spans="1:6" x14ac:dyDescent="0.5">
      <c r="A154" s="243">
        <f t="shared" si="11"/>
        <v>0.1230000000000001</v>
      </c>
      <c r="B154" s="243">
        <f t="shared" si="12"/>
        <v>0.87699999999999989</v>
      </c>
      <c r="C154" s="82"/>
      <c r="D154" s="82"/>
      <c r="E154" s="247">
        <f t="shared" si="13"/>
        <v>4.4190751325927895</v>
      </c>
      <c r="F154" s="248">
        <f t="shared" si="14"/>
        <v>5.1663500000000004</v>
      </c>
    </row>
    <row r="155" spans="1:6" x14ac:dyDescent="0.5">
      <c r="A155" s="243">
        <f t="shared" si="11"/>
        <v>0.1240000000000001</v>
      </c>
      <c r="B155" s="243">
        <f t="shared" si="12"/>
        <v>0.87599999999999989</v>
      </c>
      <c r="C155" s="82"/>
      <c r="D155" s="82"/>
      <c r="E155" s="247">
        <f t="shared" si="13"/>
        <v>4.3979690721968456</v>
      </c>
      <c r="F155" s="248">
        <f t="shared" si="14"/>
        <v>5.1738</v>
      </c>
    </row>
    <row r="156" spans="1:6" x14ac:dyDescent="0.5">
      <c r="A156" s="243">
        <f t="shared" si="11"/>
        <v>0.12500000000000008</v>
      </c>
      <c r="B156" s="243">
        <f t="shared" si="12"/>
        <v>0.87499999999999989</v>
      </c>
      <c r="C156" s="82"/>
      <c r="D156" s="82"/>
      <c r="E156" s="247">
        <f t="shared" si="13"/>
        <v>4.3768701360104316</v>
      </c>
      <c r="F156" s="248">
        <f t="shared" si="14"/>
        <v>5.1812500000000004</v>
      </c>
    </row>
    <row r="157" spans="1:6" x14ac:dyDescent="0.5">
      <c r="A157" s="243">
        <f t="shared" si="11"/>
        <v>0.12600000000000008</v>
      </c>
      <c r="B157" s="243">
        <f t="shared" si="12"/>
        <v>0.87399999999999989</v>
      </c>
      <c r="C157" s="82"/>
      <c r="D157" s="82"/>
      <c r="E157" s="247">
        <f t="shared" si="13"/>
        <v>4.3557784275603355</v>
      </c>
      <c r="F157" s="248">
        <f t="shared" si="14"/>
        <v>5.1887000000000008</v>
      </c>
    </row>
    <row r="158" spans="1:6" x14ac:dyDescent="0.5">
      <c r="A158" s="243">
        <f t="shared" si="11"/>
        <v>0.12700000000000009</v>
      </c>
      <c r="B158" s="243">
        <f t="shared" si="12"/>
        <v>0.87299999999999989</v>
      </c>
      <c r="C158" s="82"/>
      <c r="D158" s="82"/>
      <c r="E158" s="247">
        <f t="shared" si="13"/>
        <v>4.3346940523524822</v>
      </c>
      <c r="F158" s="248">
        <f t="shared" si="14"/>
        <v>5.1961500000000003</v>
      </c>
    </row>
    <row r="159" spans="1:6" x14ac:dyDescent="0.5">
      <c r="A159" s="243">
        <f t="shared" si="11"/>
        <v>0.12800000000000009</v>
      </c>
      <c r="B159" s="243">
        <f t="shared" si="12"/>
        <v>0.87199999999999989</v>
      </c>
      <c r="C159" s="82"/>
      <c r="D159" s="82"/>
      <c r="E159" s="247">
        <f t="shared" si="13"/>
        <v>4.3136171179185556</v>
      </c>
      <c r="F159" s="248">
        <f t="shared" si="14"/>
        <v>5.2036000000000007</v>
      </c>
    </row>
    <row r="160" spans="1:6" x14ac:dyDescent="0.5">
      <c r="A160" s="243">
        <f t="shared" si="11"/>
        <v>0.12900000000000009</v>
      </c>
      <c r="B160" s="243">
        <f t="shared" si="12"/>
        <v>0.87099999999999989</v>
      </c>
      <c r="C160" s="82"/>
      <c r="D160" s="82"/>
      <c r="E160" s="247">
        <f t="shared" si="13"/>
        <v>4.292547733863886</v>
      </c>
      <c r="F160" s="248">
        <f t="shared" si="14"/>
        <v>5.2110500000000002</v>
      </c>
    </row>
    <row r="161" spans="1:6" x14ac:dyDescent="0.5">
      <c r="A161" s="243">
        <f t="shared" si="11"/>
        <v>0.13000000000000009</v>
      </c>
      <c r="B161" s="243">
        <f t="shared" si="12"/>
        <v>0.86999999999999988</v>
      </c>
      <c r="C161" s="82"/>
      <c r="D161" s="82"/>
      <c r="E161" s="247">
        <f t="shared" si="13"/>
        <v>4.2714860119166937</v>
      </c>
      <c r="F161" s="248">
        <f t="shared" si="14"/>
        <v>5.2185000000000006</v>
      </c>
    </row>
    <row r="162" spans="1:6" x14ac:dyDescent="0.5">
      <c r="A162" s="243">
        <f t="shared" ref="A162:A225" si="15">+A161+0.1%</f>
        <v>0.13100000000000009</v>
      </c>
      <c r="B162" s="243">
        <f t="shared" ref="B162:B225" si="16">1-A162</f>
        <v>0.86899999999999988</v>
      </c>
      <c r="C162" s="82"/>
      <c r="D162" s="82"/>
      <c r="E162" s="247">
        <f t="shared" ref="E162:E225" si="17">SQRT((A162*$B$7)^2+(B162*$B$8)^2+2*$B$7*A162*$B$8*B162*$E$12)</f>
        <v>4.2504320659787025</v>
      </c>
      <c r="F162" s="248">
        <f t="shared" ref="F162:F225" si="18">+A162*$B$5+B162*$B$6</f>
        <v>5.2259500000000001</v>
      </c>
    </row>
    <row r="163" spans="1:6" x14ac:dyDescent="0.5">
      <c r="A163" s="243">
        <f t="shared" si="15"/>
        <v>0.13200000000000009</v>
      </c>
      <c r="B163" s="243">
        <f t="shared" si="16"/>
        <v>0.86799999999999988</v>
      </c>
      <c r="C163" s="82"/>
      <c r="D163" s="82"/>
      <c r="E163" s="247">
        <f t="shared" si="17"/>
        <v>4.2293860121771809</v>
      </c>
      <c r="F163" s="248">
        <f t="shared" si="18"/>
        <v>5.2334000000000005</v>
      </c>
    </row>
    <row r="164" spans="1:6" x14ac:dyDescent="0.5">
      <c r="A164" s="243">
        <f t="shared" si="15"/>
        <v>0.13300000000000009</v>
      </c>
      <c r="B164" s="243">
        <f t="shared" si="16"/>
        <v>0.86699999999999988</v>
      </c>
      <c r="C164" s="82"/>
      <c r="D164" s="82"/>
      <c r="E164" s="247">
        <f t="shared" si="17"/>
        <v>4.2083479689184431</v>
      </c>
      <c r="F164" s="248">
        <f t="shared" si="18"/>
        <v>5.24085</v>
      </c>
    </row>
    <row r="165" spans="1:6" x14ac:dyDescent="0.5">
      <c r="A165" s="243">
        <f t="shared" si="15"/>
        <v>0.13400000000000009</v>
      </c>
      <c r="B165" s="243">
        <f t="shared" si="16"/>
        <v>0.86599999999999988</v>
      </c>
      <c r="C165" s="82"/>
      <c r="D165" s="82"/>
      <c r="E165" s="247">
        <f t="shared" si="17"/>
        <v>4.1873180569428916</v>
      </c>
      <c r="F165" s="248">
        <f t="shared" si="18"/>
        <v>5.2483000000000004</v>
      </c>
    </row>
    <row r="166" spans="1:6" x14ac:dyDescent="0.5">
      <c r="A166" s="243">
        <f t="shared" si="15"/>
        <v>0.13500000000000009</v>
      </c>
      <c r="B166" s="243">
        <f t="shared" si="16"/>
        <v>0.86499999999999988</v>
      </c>
      <c r="C166" s="82"/>
      <c r="D166" s="82"/>
      <c r="E166" s="247">
        <f t="shared" si="17"/>
        <v>4.1662963993815874</v>
      </c>
      <c r="F166" s="248">
        <f t="shared" si="18"/>
        <v>5.2557500000000008</v>
      </c>
    </row>
    <row r="167" spans="1:6" x14ac:dyDescent="0.5">
      <c r="A167" s="243">
        <f t="shared" si="15"/>
        <v>0.13600000000000009</v>
      </c>
      <c r="B167" s="243">
        <f t="shared" si="16"/>
        <v>0.86399999999999988</v>
      </c>
      <c r="C167" s="82"/>
      <c r="D167" s="82"/>
      <c r="E167" s="247">
        <f t="shared" si="17"/>
        <v>4.1452831218144777</v>
      </c>
      <c r="F167" s="248">
        <f t="shared" si="18"/>
        <v>5.2632000000000012</v>
      </c>
    </row>
    <row r="168" spans="1:6" x14ac:dyDescent="0.5">
      <c r="A168" s="243">
        <f t="shared" si="15"/>
        <v>0.13700000000000009</v>
      </c>
      <c r="B168" s="243">
        <f t="shared" si="16"/>
        <v>0.86299999999999988</v>
      </c>
      <c r="C168" s="82"/>
      <c r="D168" s="82"/>
      <c r="E168" s="247">
        <f t="shared" si="17"/>
        <v>4.1242783523302577</v>
      </c>
      <c r="F168" s="248">
        <f t="shared" si="18"/>
        <v>5.2706500000000007</v>
      </c>
    </row>
    <row r="169" spans="1:6" x14ac:dyDescent="0.5">
      <c r="A169" s="243">
        <f t="shared" si="15"/>
        <v>0.13800000000000009</v>
      </c>
      <c r="B169" s="243">
        <f t="shared" si="16"/>
        <v>0.86199999999999988</v>
      </c>
      <c r="C169" s="82"/>
      <c r="D169" s="82"/>
      <c r="E169" s="247">
        <f t="shared" si="17"/>
        <v>4.1032822215879792</v>
      </c>
      <c r="F169" s="248">
        <f t="shared" si="18"/>
        <v>5.2781000000000002</v>
      </c>
    </row>
    <row r="170" spans="1:6" x14ac:dyDescent="0.5">
      <c r="A170" s="243">
        <f t="shared" si="15"/>
        <v>0.1390000000000001</v>
      </c>
      <c r="B170" s="243">
        <f t="shared" si="16"/>
        <v>0.86099999999999988</v>
      </c>
      <c r="C170" s="82"/>
      <c r="D170" s="82"/>
      <c r="E170" s="247">
        <f t="shared" si="17"/>
        <v>4.0822948628804339</v>
      </c>
      <c r="F170" s="248">
        <f t="shared" si="18"/>
        <v>5.2855500000000006</v>
      </c>
    </row>
    <row r="171" spans="1:6" x14ac:dyDescent="0.5">
      <c r="A171" s="243">
        <f t="shared" si="15"/>
        <v>0.1400000000000001</v>
      </c>
      <c r="B171" s="243">
        <f t="shared" si="16"/>
        <v>0.85999999999999988</v>
      </c>
      <c r="C171" s="82"/>
      <c r="D171" s="82"/>
      <c r="E171" s="247">
        <f t="shared" si="17"/>
        <v>4.061316412199373</v>
      </c>
      <c r="F171" s="248">
        <f t="shared" si="18"/>
        <v>5.2930000000000001</v>
      </c>
    </row>
    <row r="172" spans="1:6" x14ac:dyDescent="0.5">
      <c r="A172" s="243">
        <f t="shared" si="15"/>
        <v>0.1410000000000001</v>
      </c>
      <c r="B172" s="243">
        <f t="shared" si="16"/>
        <v>0.85899999999999987</v>
      </c>
      <c r="C172" s="82"/>
      <c r="D172" s="82"/>
      <c r="E172" s="247">
        <f t="shared" si="17"/>
        <v>4.0403470083026267</v>
      </c>
      <c r="F172" s="248">
        <f t="shared" si="18"/>
        <v>5.3004500000000005</v>
      </c>
    </row>
    <row r="173" spans="1:6" x14ac:dyDescent="0.5">
      <c r="A173" s="243">
        <f t="shared" si="15"/>
        <v>0.1420000000000001</v>
      </c>
      <c r="B173" s="243">
        <f t="shared" si="16"/>
        <v>0.85799999999999987</v>
      </c>
      <c r="C173" s="82"/>
      <c r="D173" s="82"/>
      <c r="E173" s="247">
        <f t="shared" si="17"/>
        <v>4.0193867927831954</v>
      </c>
      <c r="F173" s="248">
        <f t="shared" si="18"/>
        <v>5.307900000000001</v>
      </c>
    </row>
    <row r="174" spans="1:6" x14ac:dyDescent="0.5">
      <c r="A174" s="243">
        <f t="shared" si="15"/>
        <v>0.1430000000000001</v>
      </c>
      <c r="B174" s="243">
        <f t="shared" si="16"/>
        <v>0.85699999999999987</v>
      </c>
      <c r="C174" s="82"/>
      <c r="D174" s="82"/>
      <c r="E174" s="247">
        <f t="shared" si="17"/>
        <v>3.998435910140361</v>
      </c>
      <c r="F174" s="248">
        <f t="shared" si="18"/>
        <v>5.3153500000000005</v>
      </c>
    </row>
    <row r="175" spans="1:6" x14ac:dyDescent="0.5">
      <c r="A175" s="243">
        <f t="shared" si="15"/>
        <v>0.1440000000000001</v>
      </c>
      <c r="B175" s="243">
        <f t="shared" si="16"/>
        <v>0.85599999999999987</v>
      </c>
      <c r="C175" s="82"/>
      <c r="D175" s="82"/>
      <c r="E175" s="247">
        <f t="shared" si="17"/>
        <v>3.9774945078528989</v>
      </c>
      <c r="F175" s="248">
        <f t="shared" si="18"/>
        <v>5.3228000000000009</v>
      </c>
    </row>
    <row r="176" spans="1:6" x14ac:dyDescent="0.5">
      <c r="A176" s="243">
        <f t="shared" si="15"/>
        <v>0.1450000000000001</v>
      </c>
      <c r="B176" s="243">
        <f t="shared" si="16"/>
        <v>0.85499999999999987</v>
      </c>
      <c r="C176" s="82"/>
      <c r="D176" s="82"/>
      <c r="E176" s="247">
        <f t="shared" si="17"/>
        <v>3.9565627364544578</v>
      </c>
      <c r="F176" s="248">
        <f t="shared" si="18"/>
        <v>5.3302500000000004</v>
      </c>
    </row>
    <row r="177" spans="1:6" x14ac:dyDescent="0.5">
      <c r="A177" s="243">
        <f t="shared" si="15"/>
        <v>0.1460000000000001</v>
      </c>
      <c r="B177" s="243">
        <f t="shared" si="16"/>
        <v>0.85399999999999987</v>
      </c>
      <c r="C177" s="82"/>
      <c r="D177" s="82"/>
      <c r="E177" s="247">
        <f t="shared" si="17"/>
        <v>3.9356407496111712</v>
      </c>
      <c r="F177" s="248">
        <f t="shared" si="18"/>
        <v>5.3376999999999999</v>
      </c>
    </row>
    <row r="178" spans="1:6" x14ac:dyDescent="0.5">
      <c r="A178" s="243">
        <f t="shared" si="15"/>
        <v>0.1470000000000001</v>
      </c>
      <c r="B178" s="243">
        <f t="shared" si="16"/>
        <v>0.85299999999999987</v>
      </c>
      <c r="C178" s="82"/>
      <c r="D178" s="82"/>
      <c r="E178" s="247">
        <f t="shared" si="17"/>
        <v>3.9147287042016057</v>
      </c>
      <c r="F178" s="248">
        <f t="shared" si="18"/>
        <v>5.3451500000000003</v>
      </c>
    </row>
    <row r="179" spans="1:6" x14ac:dyDescent="0.5">
      <c r="A179" s="243">
        <f t="shared" si="15"/>
        <v>0.1480000000000001</v>
      </c>
      <c r="B179" s="243">
        <f t="shared" si="16"/>
        <v>0.85199999999999987</v>
      </c>
      <c r="C179" s="82"/>
      <c r="D179" s="82"/>
      <c r="E179" s="247">
        <f t="shared" si="17"/>
        <v>3.8938267603990773</v>
      </c>
      <c r="F179" s="248">
        <f t="shared" si="18"/>
        <v>5.3526000000000007</v>
      </c>
    </row>
    <row r="180" spans="1:6" x14ac:dyDescent="0.5">
      <c r="A180" s="243">
        <f t="shared" si="15"/>
        <v>0.1490000000000001</v>
      </c>
      <c r="B180" s="243">
        <f t="shared" si="16"/>
        <v>0.85099999999999987</v>
      </c>
      <c r="C180" s="82"/>
      <c r="D180" s="82"/>
      <c r="E180" s="247">
        <f t="shared" si="17"/>
        <v>3.8729350817564687</v>
      </c>
      <c r="F180" s="248">
        <f t="shared" si="18"/>
        <v>5.3600500000000002</v>
      </c>
    </row>
    <row r="181" spans="1:6" x14ac:dyDescent="0.5">
      <c r="A181" s="243">
        <f t="shared" si="15"/>
        <v>0.15000000000000011</v>
      </c>
      <c r="B181" s="243">
        <f t="shared" si="16"/>
        <v>0.84999999999999987</v>
      </c>
      <c r="C181" s="82"/>
      <c r="D181" s="82"/>
      <c r="E181" s="247">
        <f t="shared" si="17"/>
        <v>3.8520538352935803</v>
      </c>
      <c r="F181" s="248">
        <f t="shared" si="18"/>
        <v>5.3675000000000006</v>
      </c>
    </row>
    <row r="182" spans="1:6" x14ac:dyDescent="0.5">
      <c r="A182" s="243">
        <f t="shared" si="15"/>
        <v>0.15100000000000011</v>
      </c>
      <c r="B182" s="243">
        <f t="shared" si="16"/>
        <v>0.84899999999999987</v>
      </c>
      <c r="C182" s="82"/>
      <c r="D182" s="82"/>
      <c r="E182" s="247">
        <f t="shared" si="17"/>
        <v>3.8311831915871601</v>
      </c>
      <c r="F182" s="248">
        <f t="shared" si="18"/>
        <v>5.3749500000000001</v>
      </c>
    </row>
    <row r="183" spans="1:6" x14ac:dyDescent="0.5">
      <c r="A183" s="243">
        <f t="shared" si="15"/>
        <v>0.15200000000000011</v>
      </c>
      <c r="B183" s="243">
        <f t="shared" si="16"/>
        <v>0.84799999999999986</v>
      </c>
      <c r="C183" s="82"/>
      <c r="D183" s="82"/>
      <c r="E183" s="247">
        <f t="shared" si="17"/>
        <v>3.8103233248636497</v>
      </c>
      <c r="F183" s="248">
        <f t="shared" si="18"/>
        <v>5.3824000000000005</v>
      </c>
    </row>
    <row r="184" spans="1:6" x14ac:dyDescent="0.5">
      <c r="A184" s="243">
        <f t="shared" si="15"/>
        <v>0.15300000000000011</v>
      </c>
      <c r="B184" s="243">
        <f t="shared" si="16"/>
        <v>0.84699999999999986</v>
      </c>
      <c r="C184" s="82"/>
      <c r="D184" s="82"/>
      <c r="E184" s="247">
        <f t="shared" si="17"/>
        <v>3.7894744130947746</v>
      </c>
      <c r="F184" s="248">
        <f t="shared" si="18"/>
        <v>5.3898500000000009</v>
      </c>
    </row>
    <row r="185" spans="1:6" x14ac:dyDescent="0.5">
      <c r="A185" s="243">
        <f t="shared" si="15"/>
        <v>0.15400000000000011</v>
      </c>
      <c r="B185" s="243">
        <f t="shared" si="16"/>
        <v>0.84599999999999986</v>
      </c>
      <c r="C185" s="82"/>
      <c r="D185" s="82"/>
      <c r="E185" s="247">
        <f t="shared" si="17"/>
        <v>3.7686366380960616</v>
      </c>
      <c r="F185" s="248">
        <f t="shared" si="18"/>
        <v>5.3973000000000004</v>
      </c>
    </row>
    <row r="186" spans="1:6" x14ac:dyDescent="0.5">
      <c r="A186" s="243">
        <f t="shared" si="15"/>
        <v>0.15500000000000011</v>
      </c>
      <c r="B186" s="243">
        <f t="shared" si="16"/>
        <v>0.84499999999999986</v>
      </c>
      <c r="C186" s="82"/>
      <c r="D186" s="82"/>
      <c r="E186" s="247">
        <f t="shared" si="17"/>
        <v>3.7478101856283996</v>
      </c>
      <c r="F186" s="248">
        <f t="shared" si="18"/>
        <v>5.4047500000000008</v>
      </c>
    </row>
    <row r="187" spans="1:6" x14ac:dyDescent="0.5">
      <c r="A187" s="243">
        <f t="shared" si="15"/>
        <v>0.15600000000000011</v>
      </c>
      <c r="B187" s="243">
        <f t="shared" si="16"/>
        <v>0.84399999999999986</v>
      </c>
      <c r="C187" s="82"/>
      <c r="D187" s="82"/>
      <c r="E187" s="247">
        <f t="shared" si="17"/>
        <v>3.726995245502732</v>
      </c>
      <c r="F187" s="248">
        <f t="shared" si="18"/>
        <v>5.4122000000000003</v>
      </c>
    </row>
    <row r="188" spans="1:6" x14ac:dyDescent="0.5">
      <c r="A188" s="243">
        <f t="shared" si="15"/>
        <v>0.15700000000000011</v>
      </c>
      <c r="B188" s="243">
        <f t="shared" si="16"/>
        <v>0.84299999999999986</v>
      </c>
      <c r="C188" s="82"/>
      <c r="D188" s="82"/>
      <c r="E188" s="247">
        <f t="shared" si="17"/>
        <v>3.7061920116880058</v>
      </c>
      <c r="F188" s="248">
        <f t="shared" si="18"/>
        <v>5.4196500000000007</v>
      </c>
    </row>
    <row r="189" spans="1:6" x14ac:dyDescent="0.5">
      <c r="A189" s="243">
        <f t="shared" si="15"/>
        <v>0.15800000000000011</v>
      </c>
      <c r="B189" s="243">
        <f t="shared" si="16"/>
        <v>0.84199999999999986</v>
      </c>
      <c r="C189" s="82"/>
      <c r="D189" s="82"/>
      <c r="E189" s="247">
        <f t="shared" si="17"/>
        <v>3.6854006824224665</v>
      </c>
      <c r="F189" s="248">
        <f t="shared" si="18"/>
        <v>5.4271000000000011</v>
      </c>
    </row>
    <row r="190" spans="1:6" x14ac:dyDescent="0.5">
      <c r="A190" s="243">
        <f t="shared" si="15"/>
        <v>0.15900000000000011</v>
      </c>
      <c r="B190" s="243">
        <f t="shared" si="16"/>
        <v>0.84099999999999986</v>
      </c>
      <c r="C190" s="82"/>
      <c r="D190" s="82"/>
      <c r="E190" s="247">
        <f t="shared" si="17"/>
        <v>3.6646214603284717</v>
      </c>
      <c r="F190" s="248">
        <f t="shared" si="18"/>
        <v>5.4345500000000007</v>
      </c>
    </row>
    <row r="191" spans="1:6" x14ac:dyDescent="0.5">
      <c r="A191" s="243">
        <f t="shared" si="15"/>
        <v>0.16000000000000011</v>
      </c>
      <c r="B191" s="243">
        <f t="shared" si="16"/>
        <v>0.83999999999999986</v>
      </c>
      <c r="C191" s="82"/>
      <c r="D191" s="82"/>
      <c r="E191" s="247">
        <f t="shared" si="17"/>
        <v>3.6438545525308736</v>
      </c>
      <c r="F191" s="248">
        <f t="shared" si="18"/>
        <v>5.4420000000000002</v>
      </c>
    </row>
    <row r="192" spans="1:6" x14ac:dyDescent="0.5">
      <c r="A192" s="243">
        <f t="shared" si="15"/>
        <v>0.16100000000000012</v>
      </c>
      <c r="B192" s="243">
        <f t="shared" si="16"/>
        <v>0.83899999999999986</v>
      </c>
      <c r="C192" s="82"/>
      <c r="D192" s="82"/>
      <c r="E192" s="247">
        <f t="shared" si="17"/>
        <v>3.6231001707791592</v>
      </c>
      <c r="F192" s="248">
        <f t="shared" si="18"/>
        <v>5.4494500000000006</v>
      </c>
    </row>
    <row r="193" spans="1:6" x14ac:dyDescent="0.5">
      <c r="A193" s="243">
        <f t="shared" si="15"/>
        <v>0.16200000000000012</v>
      </c>
      <c r="B193" s="243">
        <f t="shared" si="16"/>
        <v>0.83799999999999986</v>
      </c>
      <c r="C193" s="82"/>
      <c r="D193" s="82"/>
      <c r="E193" s="247">
        <f t="shared" si="17"/>
        <v>3.6023585315734445</v>
      </c>
      <c r="F193" s="248">
        <f t="shared" si="18"/>
        <v>5.456900000000001</v>
      </c>
    </row>
    <row r="194" spans="1:6" x14ac:dyDescent="0.5">
      <c r="A194" s="243">
        <f t="shared" si="15"/>
        <v>0.16300000000000012</v>
      </c>
      <c r="B194" s="243">
        <f t="shared" si="16"/>
        <v>0.83699999999999986</v>
      </c>
      <c r="C194" s="82"/>
      <c r="D194" s="82"/>
      <c r="E194" s="247">
        <f t="shared" si="17"/>
        <v>3.5816298562944757</v>
      </c>
      <c r="F194" s="248">
        <f t="shared" si="18"/>
        <v>5.4643500000000005</v>
      </c>
    </row>
    <row r="195" spans="1:6" x14ac:dyDescent="0.5">
      <c r="A195" s="243">
        <f t="shared" si="15"/>
        <v>0.16400000000000012</v>
      </c>
      <c r="B195" s="243">
        <f t="shared" si="16"/>
        <v>0.83599999999999985</v>
      </c>
      <c r="C195" s="82"/>
      <c r="D195" s="82"/>
      <c r="E195" s="247">
        <f t="shared" si="17"/>
        <v>3.5609143713377858</v>
      </c>
      <c r="F195" s="248">
        <f t="shared" si="18"/>
        <v>5.4718000000000009</v>
      </c>
    </row>
    <row r="196" spans="1:6" x14ac:dyDescent="0.5">
      <c r="A196" s="243">
        <f t="shared" si="15"/>
        <v>0.16500000000000012</v>
      </c>
      <c r="B196" s="243">
        <f t="shared" si="16"/>
        <v>0.83499999999999985</v>
      </c>
      <c r="C196" s="82"/>
      <c r="D196" s="82"/>
      <c r="E196" s="247">
        <f t="shared" si="17"/>
        <v>3.5402123082521459</v>
      </c>
      <c r="F196" s="248">
        <f t="shared" si="18"/>
        <v>5.4792500000000004</v>
      </c>
    </row>
    <row r="197" spans="1:6" x14ac:dyDescent="0.5">
      <c r="A197" s="243">
        <f t="shared" si="15"/>
        <v>0.16600000000000012</v>
      </c>
      <c r="B197" s="243">
        <f t="shared" si="16"/>
        <v>0.83399999999999985</v>
      </c>
      <c r="C197" s="82"/>
      <c r="D197" s="82"/>
      <c r="E197" s="247">
        <f t="shared" si="17"/>
        <v>3.5195239038824533</v>
      </c>
      <c r="F197" s="248">
        <f t="shared" si="18"/>
        <v>5.4867000000000008</v>
      </c>
    </row>
    <row r="198" spans="1:6" x14ac:dyDescent="0.5">
      <c r="A198" s="243">
        <f t="shared" si="15"/>
        <v>0.16700000000000012</v>
      </c>
      <c r="B198" s="243">
        <f t="shared" si="16"/>
        <v>0.83299999999999985</v>
      </c>
      <c r="C198" s="82"/>
      <c r="D198" s="82"/>
      <c r="E198" s="247">
        <f t="shared" si="17"/>
        <v>3.4988494005172588</v>
      </c>
      <c r="F198" s="248">
        <f t="shared" si="18"/>
        <v>5.4941500000000012</v>
      </c>
    </row>
    <row r="199" spans="1:6" x14ac:dyDescent="0.5">
      <c r="A199" s="243">
        <f t="shared" si="15"/>
        <v>0.16800000000000012</v>
      </c>
      <c r="B199" s="243">
        <f t="shared" si="16"/>
        <v>0.83199999999999985</v>
      </c>
      <c r="C199" s="82"/>
      <c r="D199" s="82"/>
      <c r="E199" s="247">
        <f t="shared" si="17"/>
        <v>3.4781890460410549</v>
      </c>
      <c r="F199" s="248">
        <f t="shared" si="18"/>
        <v>5.5016000000000007</v>
      </c>
    </row>
    <row r="200" spans="1:6" x14ac:dyDescent="0.5">
      <c r="A200" s="243">
        <f t="shared" si="15"/>
        <v>0.16900000000000012</v>
      </c>
      <c r="B200" s="243">
        <f t="shared" si="16"/>
        <v>0.83099999999999985</v>
      </c>
      <c r="C200" s="82"/>
      <c r="D200" s="82"/>
      <c r="E200" s="247">
        <f t="shared" si="17"/>
        <v>3.4575430940915224</v>
      </c>
      <c r="F200" s="248">
        <f t="shared" si="18"/>
        <v>5.5090500000000002</v>
      </c>
    </row>
    <row r="201" spans="1:6" x14ac:dyDescent="0.5">
      <c r="A201" s="243">
        <f t="shared" si="15"/>
        <v>0.17000000000000012</v>
      </c>
      <c r="B201" s="243">
        <f t="shared" si="16"/>
        <v>0.82999999999999985</v>
      </c>
      <c r="C201" s="82"/>
      <c r="D201" s="82"/>
      <c r="E201" s="247">
        <f t="shared" si="17"/>
        <v>3.4369118042219227</v>
      </c>
      <c r="F201" s="248">
        <f t="shared" si="18"/>
        <v>5.5165000000000006</v>
      </c>
    </row>
    <row r="202" spans="1:6" x14ac:dyDescent="0.5">
      <c r="A202" s="243">
        <f t="shared" si="15"/>
        <v>0.17100000000000012</v>
      </c>
      <c r="B202" s="243">
        <f t="shared" si="16"/>
        <v>0.82899999999999985</v>
      </c>
      <c r="C202" s="82"/>
      <c r="D202" s="82"/>
      <c r="E202" s="247">
        <f t="shared" si="17"/>
        <v>3.4162954420687894</v>
      </c>
      <c r="F202" s="248">
        <f t="shared" si="18"/>
        <v>5.523950000000001</v>
      </c>
    </row>
    <row r="203" spans="1:6" x14ac:dyDescent="0.5">
      <c r="A203" s="243">
        <f t="shared" si="15"/>
        <v>0.17200000000000013</v>
      </c>
      <c r="B203" s="243">
        <f t="shared" si="16"/>
        <v>0.82799999999999985</v>
      </c>
      <c r="C203" s="82"/>
      <c r="D203" s="82"/>
      <c r="E203" s="247">
        <f t="shared" si="17"/>
        <v>3.3956942795251717</v>
      </c>
      <c r="F203" s="248">
        <f t="shared" si="18"/>
        <v>5.5314000000000005</v>
      </c>
    </row>
    <row r="204" spans="1:6" x14ac:dyDescent="0.5">
      <c r="A204" s="243">
        <f t="shared" si="15"/>
        <v>0.17300000000000013</v>
      </c>
      <c r="B204" s="243">
        <f t="shared" si="16"/>
        <v>0.82699999999999985</v>
      </c>
      <c r="C204" s="82"/>
      <c r="D204" s="82"/>
      <c r="E204" s="247">
        <f t="shared" si="17"/>
        <v>3.3751085949195732</v>
      </c>
      <c r="F204" s="248">
        <f t="shared" si="18"/>
        <v>5.5388500000000009</v>
      </c>
    </row>
    <row r="205" spans="1:6" x14ac:dyDescent="0.5">
      <c r="A205" s="243">
        <f t="shared" si="15"/>
        <v>0.17400000000000013</v>
      </c>
      <c r="B205" s="243">
        <f t="shared" si="16"/>
        <v>0.82599999999999985</v>
      </c>
      <c r="C205" s="82"/>
      <c r="D205" s="82"/>
      <c r="E205" s="247">
        <f t="shared" si="17"/>
        <v>3.35453867320083</v>
      </c>
      <c r="F205" s="248">
        <f t="shared" si="18"/>
        <v>5.5463000000000005</v>
      </c>
    </row>
    <row r="206" spans="1:6" x14ac:dyDescent="0.5">
      <c r="A206" s="243">
        <f t="shared" si="15"/>
        <v>0.17500000000000013</v>
      </c>
      <c r="B206" s="243">
        <f t="shared" si="16"/>
        <v>0.82499999999999984</v>
      </c>
      <c r="C206" s="82"/>
      <c r="D206" s="82"/>
      <c r="E206" s="247">
        <f t="shared" si="17"/>
        <v>3.3339848061291431</v>
      </c>
      <c r="F206" s="248">
        <f t="shared" si="18"/>
        <v>5.5537500000000009</v>
      </c>
    </row>
    <row r="207" spans="1:6" x14ac:dyDescent="0.5">
      <c r="A207" s="243">
        <f t="shared" si="15"/>
        <v>0.17600000000000013</v>
      </c>
      <c r="B207" s="243">
        <f t="shared" si="16"/>
        <v>0.82399999999999984</v>
      </c>
      <c r="C207" s="82"/>
      <c r="D207" s="82"/>
      <c r="E207" s="247">
        <f t="shared" si="17"/>
        <v>3.3134472924735023</v>
      </c>
      <c r="F207" s="248">
        <f t="shared" si="18"/>
        <v>5.5612000000000013</v>
      </c>
    </row>
    <row r="208" spans="1:6" x14ac:dyDescent="0.5">
      <c r="A208" s="243">
        <f t="shared" si="15"/>
        <v>0.17700000000000013</v>
      </c>
      <c r="B208" s="243">
        <f t="shared" si="16"/>
        <v>0.82299999999999984</v>
      </c>
      <c r="C208" s="82"/>
      <c r="D208" s="82"/>
      <c r="E208" s="247">
        <f t="shared" si="17"/>
        <v>3.292926438215706</v>
      </c>
      <c r="F208" s="248">
        <f t="shared" si="18"/>
        <v>5.5686500000000008</v>
      </c>
    </row>
    <row r="209" spans="1:6" x14ac:dyDescent="0.5">
      <c r="A209" s="243">
        <f t="shared" si="15"/>
        <v>0.17800000000000013</v>
      </c>
      <c r="B209" s="243">
        <f t="shared" si="16"/>
        <v>0.82199999999999984</v>
      </c>
      <c r="C209" s="82"/>
      <c r="D209" s="82"/>
      <c r="E209" s="247">
        <f t="shared" si="17"/>
        <v>3.2724225567612719</v>
      </c>
      <c r="F209" s="248">
        <f t="shared" si="18"/>
        <v>5.5761000000000003</v>
      </c>
    </row>
    <row r="210" spans="1:6" x14ac:dyDescent="0.5">
      <c r="A210" s="243">
        <f t="shared" si="15"/>
        <v>0.17900000000000013</v>
      </c>
      <c r="B210" s="243">
        <f t="shared" si="16"/>
        <v>0.82099999999999984</v>
      </c>
      <c r="C210" s="82"/>
      <c r="D210" s="82"/>
      <c r="E210" s="247">
        <f t="shared" si="17"/>
        <v>3.2519359691574468</v>
      </c>
      <c r="F210" s="248">
        <f t="shared" si="18"/>
        <v>5.5835500000000007</v>
      </c>
    </row>
    <row r="211" spans="1:6" x14ac:dyDescent="0.5">
      <c r="A211" s="243">
        <f t="shared" si="15"/>
        <v>0.18000000000000013</v>
      </c>
      <c r="B211" s="243">
        <f t="shared" si="16"/>
        <v>0.81999999999999984</v>
      </c>
      <c r="C211" s="82"/>
      <c r="D211" s="82"/>
      <c r="E211" s="247">
        <f t="shared" si="17"/>
        <v>3.2314670043186235</v>
      </c>
      <c r="F211" s="248">
        <f t="shared" si="18"/>
        <v>5.5910000000000011</v>
      </c>
    </row>
    <row r="212" spans="1:6" x14ac:dyDescent="0.5">
      <c r="A212" s="243">
        <f t="shared" si="15"/>
        <v>0.18100000000000013</v>
      </c>
      <c r="B212" s="243">
        <f t="shared" si="16"/>
        <v>0.81899999999999984</v>
      </c>
      <c r="C212" s="82"/>
      <c r="D212" s="82"/>
      <c r="E212" s="247">
        <f t="shared" si="17"/>
        <v>3.2110159992594216</v>
      </c>
      <c r="F212" s="248">
        <f t="shared" si="18"/>
        <v>5.5984500000000006</v>
      </c>
    </row>
    <row r="213" spans="1:6" x14ac:dyDescent="0.5">
      <c r="A213" s="243">
        <f t="shared" si="15"/>
        <v>0.18200000000000013</v>
      </c>
      <c r="B213" s="243">
        <f t="shared" si="16"/>
        <v>0.81799999999999984</v>
      </c>
      <c r="C213" s="82"/>
      <c r="D213" s="82"/>
      <c r="E213" s="247">
        <f t="shared" si="17"/>
        <v>3.1905832993357168</v>
      </c>
      <c r="F213" s="248">
        <f t="shared" si="18"/>
        <v>5.6059000000000001</v>
      </c>
    </row>
    <row r="214" spans="1:6" x14ac:dyDescent="0.5">
      <c r="A214" s="243">
        <f t="shared" si="15"/>
        <v>0.18300000000000013</v>
      </c>
      <c r="B214" s="243">
        <f t="shared" si="16"/>
        <v>0.81699999999999984</v>
      </c>
      <c r="C214" s="82"/>
      <c r="D214" s="82"/>
      <c r="E214" s="247">
        <f t="shared" si="17"/>
        <v>3.1701692584939352</v>
      </c>
      <c r="F214" s="248">
        <f t="shared" si="18"/>
        <v>5.6133500000000005</v>
      </c>
    </row>
    <row r="215" spans="1:6" x14ac:dyDescent="0.5">
      <c r="A215" s="243">
        <f t="shared" si="15"/>
        <v>0.18400000000000014</v>
      </c>
      <c r="B215" s="243">
        <f t="shared" si="16"/>
        <v>0.81599999999999984</v>
      </c>
      <c r="C215" s="82"/>
      <c r="D215" s="82"/>
      <c r="E215" s="247">
        <f t="shared" si="17"/>
        <v>3.1497742395289205</v>
      </c>
      <c r="F215" s="248">
        <f t="shared" si="18"/>
        <v>5.6208000000000009</v>
      </c>
    </row>
    <row r="216" spans="1:6" x14ac:dyDescent="0.5">
      <c r="A216" s="243">
        <f t="shared" si="15"/>
        <v>0.18500000000000014</v>
      </c>
      <c r="B216" s="243">
        <f t="shared" si="16"/>
        <v>0.81499999999999984</v>
      </c>
      <c r="C216" s="82"/>
      <c r="D216" s="82"/>
      <c r="E216" s="247">
        <f t="shared" si="17"/>
        <v>3.1293986143506833</v>
      </c>
      <c r="F216" s="248">
        <f t="shared" si="18"/>
        <v>5.6282500000000013</v>
      </c>
    </row>
    <row r="217" spans="1:6" x14ac:dyDescent="0.5">
      <c r="A217" s="243">
        <f t="shared" si="15"/>
        <v>0.18600000000000014</v>
      </c>
      <c r="B217" s="243">
        <f t="shared" si="16"/>
        <v>0.81399999999999983</v>
      </c>
      <c r="C217" s="82"/>
      <c r="D217" s="82"/>
      <c r="E217" s="247">
        <f t="shared" si="17"/>
        <v>3.1090427642604044</v>
      </c>
      <c r="F217" s="248">
        <f t="shared" si="18"/>
        <v>5.6357000000000008</v>
      </c>
    </row>
    <row r="218" spans="1:6" x14ac:dyDescent="0.5">
      <c r="A218" s="243">
        <f t="shared" si="15"/>
        <v>0.18700000000000014</v>
      </c>
      <c r="B218" s="243">
        <f t="shared" si="16"/>
        <v>0.81299999999999983</v>
      </c>
      <c r="C218" s="82"/>
      <c r="D218" s="82"/>
      <c r="E218" s="247">
        <f t="shared" si="17"/>
        <v>3.088707080235999</v>
      </c>
      <c r="F218" s="248">
        <f t="shared" si="18"/>
        <v>5.6431500000000003</v>
      </c>
    </row>
    <row r="219" spans="1:6" x14ac:dyDescent="0.5">
      <c r="A219" s="243">
        <f t="shared" si="15"/>
        <v>0.18800000000000014</v>
      </c>
      <c r="B219" s="243">
        <f t="shared" si="16"/>
        <v>0.81199999999999983</v>
      </c>
      <c r="C219" s="82"/>
      <c r="D219" s="82"/>
      <c r="E219" s="247">
        <f t="shared" si="17"/>
        <v>3.0683919632276431</v>
      </c>
      <c r="F219" s="248">
        <f t="shared" si="18"/>
        <v>5.6506000000000007</v>
      </c>
    </row>
    <row r="220" spans="1:6" x14ac:dyDescent="0.5">
      <c r="A220" s="243">
        <f t="shared" si="15"/>
        <v>0.18900000000000014</v>
      </c>
      <c r="B220" s="243">
        <f t="shared" si="16"/>
        <v>0.81099999999999983</v>
      </c>
      <c r="C220" s="82"/>
      <c r="D220" s="82"/>
      <c r="E220" s="247">
        <f t="shared" si="17"/>
        <v>3.0480978244636403</v>
      </c>
      <c r="F220" s="248">
        <f t="shared" si="18"/>
        <v>5.6580500000000011</v>
      </c>
    </row>
    <row r="221" spans="1:6" x14ac:dyDescent="0.5">
      <c r="A221" s="243">
        <f t="shared" si="15"/>
        <v>0.19000000000000014</v>
      </c>
      <c r="B221" s="243">
        <f t="shared" si="16"/>
        <v>0.80999999999999983</v>
      </c>
      <c r="C221" s="82"/>
      <c r="D221" s="82"/>
      <c r="E221" s="247">
        <f t="shared" si="17"/>
        <v>3.0278250857670059</v>
      </c>
      <c r="F221" s="248">
        <f t="shared" si="18"/>
        <v>5.6655000000000015</v>
      </c>
    </row>
    <row r="222" spans="1:6" x14ac:dyDescent="0.5">
      <c r="A222" s="243">
        <f t="shared" si="15"/>
        <v>0.19100000000000014</v>
      </c>
      <c r="B222" s="243">
        <f t="shared" si="16"/>
        <v>0.80899999999999983</v>
      </c>
      <c r="C222" s="82"/>
      <c r="D222" s="82"/>
      <c r="E222" s="247">
        <f t="shared" si="17"/>
        <v>3.0075741798831808</v>
      </c>
      <c r="F222" s="248">
        <f t="shared" si="18"/>
        <v>5.6729500000000002</v>
      </c>
    </row>
    <row r="223" spans="1:6" x14ac:dyDescent="0.5">
      <c r="A223" s="243">
        <f t="shared" si="15"/>
        <v>0.19200000000000014</v>
      </c>
      <c r="B223" s="243">
        <f t="shared" si="16"/>
        <v>0.80799999999999983</v>
      </c>
      <c r="C223" s="82"/>
      <c r="D223" s="82"/>
      <c r="E223" s="247">
        <f t="shared" si="17"/>
        <v>2.9873455508193194</v>
      </c>
      <c r="F223" s="248">
        <f t="shared" si="18"/>
        <v>5.6804000000000006</v>
      </c>
    </row>
    <row r="224" spans="1:6" x14ac:dyDescent="0.5">
      <c r="A224" s="243">
        <f t="shared" si="15"/>
        <v>0.19300000000000014</v>
      </c>
      <c r="B224" s="243">
        <f t="shared" si="16"/>
        <v>0.80699999999999983</v>
      </c>
      <c r="C224" s="82"/>
      <c r="D224" s="82"/>
      <c r="E224" s="247">
        <f t="shared" si="17"/>
        <v>2.967139654195599</v>
      </c>
      <c r="F224" s="248">
        <f t="shared" si="18"/>
        <v>5.687850000000001</v>
      </c>
    </row>
    <row r="225" spans="1:6" x14ac:dyDescent="0.5">
      <c r="A225" s="243">
        <f t="shared" si="15"/>
        <v>0.19400000000000014</v>
      </c>
      <c r="B225" s="243">
        <f t="shared" si="16"/>
        <v>0.80599999999999983</v>
      </c>
      <c r="C225" s="82"/>
      <c r="D225" s="82"/>
      <c r="E225" s="247">
        <f t="shared" si="17"/>
        <v>2.9469569576089811</v>
      </c>
      <c r="F225" s="248">
        <f t="shared" si="18"/>
        <v>5.6953000000000005</v>
      </c>
    </row>
    <row r="226" spans="1:6" x14ac:dyDescent="0.5">
      <c r="A226" s="243">
        <f t="shared" ref="A226:A289" si="19">+A225+0.1%</f>
        <v>0.19500000000000015</v>
      </c>
      <c r="B226" s="243">
        <f t="shared" ref="B226:B289" si="20">1-A226</f>
        <v>0.80499999999999983</v>
      </c>
      <c r="C226" s="82"/>
      <c r="D226" s="82"/>
      <c r="E226" s="247">
        <f t="shared" ref="E226:E289" si="21">SQRT((A226*$B$7)^2+(B226*$B$8)^2+2*$B$7*A226*$B$8*B226*$E$12)</f>
        <v>2.9267979410099341</v>
      </c>
      <c r="F226" s="248">
        <f t="shared" ref="F226:F289" si="22">+A226*$B$5+B226*$B$6</f>
        <v>5.7027500000000009</v>
      </c>
    </row>
    <row r="227" spans="1:6" x14ac:dyDescent="0.5">
      <c r="A227" s="243">
        <f t="shared" si="19"/>
        <v>0.19600000000000015</v>
      </c>
      <c r="B227" s="243">
        <f t="shared" si="20"/>
        <v>0.80399999999999983</v>
      </c>
      <c r="C227" s="82"/>
      <c r="D227" s="82"/>
      <c r="E227" s="247">
        <f t="shared" si="21"/>
        <v>2.906663097092606</v>
      </c>
      <c r="F227" s="248">
        <f t="shared" si="22"/>
        <v>5.7102000000000004</v>
      </c>
    </row>
    <row r="228" spans="1:6" x14ac:dyDescent="0.5">
      <c r="A228" s="243">
        <f t="shared" si="19"/>
        <v>0.19700000000000015</v>
      </c>
      <c r="B228" s="243">
        <f t="shared" si="20"/>
        <v>0.80299999999999983</v>
      </c>
      <c r="C228" s="82"/>
      <c r="D228" s="82"/>
      <c r="E228" s="247">
        <f t="shared" si="21"/>
        <v>2.8865529316989806</v>
      </c>
      <c r="F228" s="248">
        <f t="shared" si="22"/>
        <v>5.7176500000000008</v>
      </c>
    </row>
    <row r="229" spans="1:6" x14ac:dyDescent="0.5">
      <c r="A229" s="243">
        <f t="shared" si="19"/>
        <v>0.19800000000000015</v>
      </c>
      <c r="B229" s="243">
        <f t="shared" si="20"/>
        <v>0.80199999999999982</v>
      </c>
      <c r="C229" s="82"/>
      <c r="D229" s="82"/>
      <c r="E229" s="247">
        <f t="shared" si="21"/>
        <v>2.8664679642375179</v>
      </c>
      <c r="F229" s="248">
        <f t="shared" si="22"/>
        <v>5.7251000000000012</v>
      </c>
    </row>
    <row r="230" spans="1:6" x14ac:dyDescent="0.5">
      <c r="A230" s="243">
        <f t="shared" si="19"/>
        <v>0.19900000000000015</v>
      </c>
      <c r="B230" s="243">
        <f t="shared" si="20"/>
        <v>0.80099999999999982</v>
      </c>
      <c r="C230" s="82"/>
      <c r="D230" s="82"/>
      <c r="E230" s="247">
        <f t="shared" si="21"/>
        <v>2.8464087281168853</v>
      </c>
      <c r="F230" s="248">
        <f t="shared" si="22"/>
        <v>5.7325500000000016</v>
      </c>
    </row>
    <row r="231" spans="1:6" x14ac:dyDescent="0.5">
      <c r="A231" s="243">
        <f t="shared" si="19"/>
        <v>0.20000000000000015</v>
      </c>
      <c r="B231" s="243">
        <f t="shared" si="20"/>
        <v>0.79999999999999982</v>
      </c>
      <c r="C231" s="82"/>
      <c r="D231" s="82"/>
      <c r="E231" s="247">
        <f t="shared" si="21"/>
        <v>2.8263757711953277</v>
      </c>
      <c r="F231" s="248">
        <f t="shared" si="22"/>
        <v>5.7400000000000011</v>
      </c>
    </row>
    <row r="232" spans="1:6" x14ac:dyDescent="0.5">
      <c r="A232" s="243">
        <f t="shared" si="19"/>
        <v>0.20100000000000015</v>
      </c>
      <c r="B232" s="243">
        <f t="shared" si="20"/>
        <v>0.79899999999999982</v>
      </c>
      <c r="C232" s="82"/>
      <c r="D232" s="82"/>
      <c r="E232" s="247">
        <f t="shared" si="21"/>
        <v>2.8063696562463005</v>
      </c>
      <c r="F232" s="248">
        <f t="shared" si="22"/>
        <v>5.7474500000000006</v>
      </c>
    </row>
    <row r="233" spans="1:6" x14ac:dyDescent="0.5">
      <c r="A233" s="243">
        <f t="shared" si="19"/>
        <v>0.20200000000000015</v>
      </c>
      <c r="B233" s="243">
        <f t="shared" si="20"/>
        <v>0.79799999999999982</v>
      </c>
      <c r="C233" s="82"/>
      <c r="D233" s="82"/>
      <c r="E233" s="247">
        <f t="shared" si="21"/>
        <v>2.7863909614409788</v>
      </c>
      <c r="F233" s="248">
        <f t="shared" si="22"/>
        <v>5.754900000000001</v>
      </c>
    </row>
    <row r="234" spans="1:6" x14ac:dyDescent="0.5">
      <c r="A234" s="243">
        <f t="shared" si="19"/>
        <v>0.20300000000000015</v>
      </c>
      <c r="B234" s="243">
        <f t="shared" si="20"/>
        <v>0.79699999999999982</v>
      </c>
      <c r="C234" s="82"/>
      <c r="D234" s="82"/>
      <c r="E234" s="247">
        <f t="shared" si="21"/>
        <v>2.7664402808482929</v>
      </c>
      <c r="F234" s="248">
        <f t="shared" si="22"/>
        <v>5.7623500000000014</v>
      </c>
    </row>
    <row r="235" spans="1:6" x14ac:dyDescent="0.5">
      <c r="A235" s="243">
        <f t="shared" si="19"/>
        <v>0.20400000000000015</v>
      </c>
      <c r="B235" s="243">
        <f t="shared" si="20"/>
        <v>0.79599999999999982</v>
      </c>
      <c r="C235" s="82"/>
      <c r="D235" s="82"/>
      <c r="E235" s="247">
        <f t="shared" si="21"/>
        <v>2.7465182249531841</v>
      </c>
      <c r="F235" s="248">
        <f t="shared" si="22"/>
        <v>5.7698000000000009</v>
      </c>
    </row>
    <row r="236" spans="1:6" x14ac:dyDescent="0.5">
      <c r="A236" s="243">
        <f t="shared" si="19"/>
        <v>0.20500000000000015</v>
      </c>
      <c r="B236" s="243">
        <f t="shared" si="20"/>
        <v>0.79499999999999982</v>
      </c>
      <c r="C236" s="82"/>
      <c r="D236" s="82"/>
      <c r="E236" s="247">
        <f t="shared" si="21"/>
        <v>2.7266254211937482</v>
      </c>
      <c r="F236" s="248">
        <f t="shared" si="22"/>
        <v>5.7772500000000004</v>
      </c>
    </row>
    <row r="237" spans="1:6" x14ac:dyDescent="0.5">
      <c r="A237" s="243">
        <f t="shared" si="19"/>
        <v>0.20600000000000016</v>
      </c>
      <c r="B237" s="243">
        <f t="shared" si="20"/>
        <v>0.79399999999999982</v>
      </c>
      <c r="C237" s="82"/>
      <c r="D237" s="82"/>
      <c r="E237" s="247">
        <f t="shared" si="21"/>
        <v>2.7067625145180312</v>
      </c>
      <c r="F237" s="248">
        <f t="shared" si="22"/>
        <v>5.7847000000000008</v>
      </c>
    </row>
    <row r="238" spans="1:6" x14ac:dyDescent="0.5">
      <c r="A238" s="243">
        <f t="shared" si="19"/>
        <v>0.20700000000000016</v>
      </c>
      <c r="B238" s="243">
        <f t="shared" si="20"/>
        <v>0.79299999999999982</v>
      </c>
      <c r="C238" s="82"/>
      <c r="D238" s="82"/>
      <c r="E238" s="247">
        <f t="shared" si="21"/>
        <v>2.6869301679611963</v>
      </c>
      <c r="F238" s="248">
        <f t="shared" si="22"/>
        <v>5.7921500000000012</v>
      </c>
    </row>
    <row r="239" spans="1:6" x14ac:dyDescent="0.5">
      <c r="A239" s="243">
        <f t="shared" si="19"/>
        <v>0.20800000000000016</v>
      </c>
      <c r="B239" s="243">
        <f t="shared" si="20"/>
        <v>0.79199999999999982</v>
      </c>
      <c r="C239" s="82"/>
      <c r="D239" s="82"/>
      <c r="E239" s="247">
        <f t="shared" si="21"/>
        <v>2.6671290632438454</v>
      </c>
      <c r="F239" s="248">
        <f t="shared" si="22"/>
        <v>5.7996000000000008</v>
      </c>
    </row>
    <row r="240" spans="1:6" x14ac:dyDescent="0.5">
      <c r="A240" s="243">
        <f t="shared" si="19"/>
        <v>0.20900000000000016</v>
      </c>
      <c r="B240" s="243">
        <f t="shared" si="20"/>
        <v>0.79099999999999981</v>
      </c>
      <c r="C240" s="82"/>
      <c r="D240" s="82"/>
      <c r="E240" s="247">
        <f t="shared" si="21"/>
        <v>2.6473599013923268</v>
      </c>
      <c r="F240" s="248">
        <f t="shared" si="22"/>
        <v>5.8070500000000012</v>
      </c>
    </row>
    <row r="241" spans="1:6" x14ac:dyDescent="0.5">
      <c r="A241" s="243">
        <f t="shared" si="19"/>
        <v>0.21000000000000016</v>
      </c>
      <c r="B241" s="243">
        <f t="shared" si="20"/>
        <v>0.78999999999999981</v>
      </c>
      <c r="C241" s="82"/>
      <c r="D241" s="82"/>
      <c r="E241" s="247">
        <f t="shared" si="21"/>
        <v>2.6276234033818437</v>
      </c>
      <c r="F241" s="248">
        <f t="shared" si="22"/>
        <v>5.8145000000000007</v>
      </c>
    </row>
    <row r="242" spans="1:6" x14ac:dyDescent="0.5">
      <c r="A242" s="243">
        <f t="shared" si="19"/>
        <v>0.21100000000000016</v>
      </c>
      <c r="B242" s="243">
        <f t="shared" si="20"/>
        <v>0.78899999999999981</v>
      </c>
      <c r="C242" s="82"/>
      <c r="D242" s="82"/>
      <c r="E242" s="247">
        <f t="shared" si="21"/>
        <v>2.6079203108032227</v>
      </c>
      <c r="F242" s="248">
        <f t="shared" si="22"/>
        <v>5.8219500000000011</v>
      </c>
    </row>
    <row r="243" spans="1:6" x14ac:dyDescent="0.5">
      <c r="A243" s="243">
        <f t="shared" si="19"/>
        <v>0.21200000000000016</v>
      </c>
      <c r="B243" s="243">
        <f t="shared" si="20"/>
        <v>0.78799999999999981</v>
      </c>
      <c r="C243" s="82"/>
      <c r="D243" s="82"/>
      <c r="E243" s="247">
        <f t="shared" si="21"/>
        <v>2.5882513865542469</v>
      </c>
      <c r="F243" s="248">
        <f t="shared" si="22"/>
        <v>5.8294000000000015</v>
      </c>
    </row>
    <row r="244" spans="1:6" x14ac:dyDescent="0.5">
      <c r="A244" s="243">
        <f t="shared" si="19"/>
        <v>0.21300000000000016</v>
      </c>
      <c r="B244" s="243">
        <f t="shared" si="20"/>
        <v>0.78699999999999981</v>
      </c>
      <c r="C244" s="82"/>
      <c r="D244" s="82"/>
      <c r="E244" s="247">
        <f t="shared" si="21"/>
        <v>2.5686174155564681</v>
      </c>
      <c r="F244" s="248">
        <f t="shared" si="22"/>
        <v>5.8368500000000001</v>
      </c>
    </row>
    <row r="245" spans="1:6" x14ac:dyDescent="0.5">
      <c r="A245" s="243">
        <f t="shared" si="19"/>
        <v>0.21400000000000016</v>
      </c>
      <c r="B245" s="243">
        <f t="shared" si="20"/>
        <v>0.78599999999999981</v>
      </c>
      <c r="C245" s="82"/>
      <c r="D245" s="82"/>
      <c r="E245" s="247">
        <f t="shared" si="21"/>
        <v>2.5490192054984568</v>
      </c>
      <c r="F245" s="248">
        <f t="shared" si="22"/>
        <v>5.8443000000000005</v>
      </c>
    </row>
    <row r="246" spans="1:6" x14ac:dyDescent="0.5">
      <c r="A246" s="243">
        <f t="shared" si="19"/>
        <v>0.21500000000000016</v>
      </c>
      <c r="B246" s="243">
        <f t="shared" si="20"/>
        <v>0.78499999999999981</v>
      </c>
      <c r="C246" s="82"/>
      <c r="D246" s="82"/>
      <c r="E246" s="247">
        <f t="shared" si="21"/>
        <v>2.5294575876064789</v>
      </c>
      <c r="F246" s="248">
        <f t="shared" si="22"/>
        <v>5.8517500000000009</v>
      </c>
    </row>
    <row r="247" spans="1:6" x14ac:dyDescent="0.5">
      <c r="A247" s="243">
        <f t="shared" si="19"/>
        <v>0.21600000000000016</v>
      </c>
      <c r="B247" s="243">
        <f t="shared" si="20"/>
        <v>0.78399999999999981</v>
      </c>
      <c r="C247" s="82"/>
      <c r="D247" s="82"/>
      <c r="E247" s="247">
        <f t="shared" si="21"/>
        <v>2.5099334174435728</v>
      </c>
      <c r="F247" s="248">
        <f t="shared" si="22"/>
        <v>5.8592000000000013</v>
      </c>
    </row>
    <row r="248" spans="1:6" x14ac:dyDescent="0.5">
      <c r="A248" s="243">
        <f t="shared" si="19"/>
        <v>0.21700000000000016</v>
      </c>
      <c r="B248" s="243">
        <f t="shared" si="20"/>
        <v>0.78299999999999981</v>
      </c>
      <c r="C248" s="82"/>
      <c r="D248" s="82"/>
      <c r="E248" s="247">
        <f t="shared" si="21"/>
        <v>2.4904475757381404</v>
      </c>
      <c r="F248" s="248">
        <f t="shared" si="22"/>
        <v>5.8666500000000008</v>
      </c>
    </row>
    <row r="249" spans="1:6" x14ac:dyDescent="0.5">
      <c r="A249" s="243">
        <f t="shared" si="19"/>
        <v>0.21800000000000017</v>
      </c>
      <c r="B249" s="243">
        <f t="shared" si="20"/>
        <v>0.78199999999999981</v>
      </c>
      <c r="C249" s="82"/>
      <c r="D249" s="82"/>
      <c r="E249" s="247">
        <f t="shared" si="21"/>
        <v>2.471000969243029</v>
      </c>
      <c r="F249" s="248">
        <f t="shared" si="22"/>
        <v>5.8741000000000012</v>
      </c>
    </row>
    <row r="250" spans="1:6" x14ac:dyDescent="0.5">
      <c r="A250" s="243">
        <f t="shared" si="19"/>
        <v>0.21900000000000017</v>
      </c>
      <c r="B250" s="243">
        <f t="shared" si="20"/>
        <v>0.78099999999999981</v>
      </c>
      <c r="C250" s="82"/>
      <c r="D250" s="82"/>
      <c r="E250" s="247">
        <f t="shared" si="21"/>
        <v>2.4515945316263021</v>
      </c>
      <c r="F250" s="248">
        <f t="shared" si="22"/>
        <v>5.8815500000000007</v>
      </c>
    </row>
    <row r="251" spans="1:6" x14ac:dyDescent="0.5">
      <c r="A251" s="243">
        <f t="shared" si="19"/>
        <v>0.22000000000000017</v>
      </c>
      <c r="B251" s="243">
        <f t="shared" si="20"/>
        <v>0.7799999999999998</v>
      </c>
      <c r="C251" s="82"/>
      <c r="D251" s="82"/>
      <c r="E251" s="247">
        <f t="shared" si="21"/>
        <v>2.4322292243947694</v>
      </c>
      <c r="F251" s="248">
        <f t="shared" si="22"/>
        <v>5.8890000000000011</v>
      </c>
    </row>
    <row r="252" spans="1:6" x14ac:dyDescent="0.5">
      <c r="A252" s="243">
        <f t="shared" si="19"/>
        <v>0.22100000000000017</v>
      </c>
      <c r="B252" s="243">
        <f t="shared" si="20"/>
        <v>0.7789999999999998</v>
      </c>
      <c r="C252" s="82"/>
      <c r="D252" s="82"/>
      <c r="E252" s="247">
        <f t="shared" si="21"/>
        <v>2.4129060378514513</v>
      </c>
      <c r="F252" s="248">
        <f t="shared" si="22"/>
        <v>5.8964500000000015</v>
      </c>
    </row>
    <row r="253" spans="1:6" x14ac:dyDescent="0.5">
      <c r="A253" s="243">
        <f t="shared" si="19"/>
        <v>0.22200000000000017</v>
      </c>
      <c r="B253" s="243">
        <f t="shared" si="20"/>
        <v>0.7779999999999998</v>
      </c>
      <c r="C253" s="82"/>
      <c r="D253" s="82"/>
      <c r="E253" s="247">
        <f t="shared" si="21"/>
        <v>2.39362599208815</v>
      </c>
      <c r="F253" s="248">
        <f t="shared" si="22"/>
        <v>5.903900000000001</v>
      </c>
    </row>
    <row r="254" spans="1:6" x14ac:dyDescent="0.5">
      <c r="A254" s="243">
        <f t="shared" si="19"/>
        <v>0.22300000000000017</v>
      </c>
      <c r="B254" s="243">
        <f t="shared" si="20"/>
        <v>0.7769999999999998</v>
      </c>
      <c r="C254" s="82"/>
      <c r="D254" s="82"/>
      <c r="E254" s="247">
        <f t="shared" si="21"/>
        <v>2.3743901380143901</v>
      </c>
      <c r="F254" s="248">
        <f t="shared" si="22"/>
        <v>5.9113500000000005</v>
      </c>
    </row>
    <row r="255" spans="1:6" x14ac:dyDescent="0.5">
      <c r="A255" s="243">
        <f t="shared" si="19"/>
        <v>0.22400000000000017</v>
      </c>
      <c r="B255" s="243">
        <f t="shared" si="20"/>
        <v>0.7759999999999998</v>
      </c>
      <c r="C255" s="82"/>
      <c r="D255" s="82"/>
      <c r="E255" s="247">
        <f t="shared" si="21"/>
        <v>2.3551995584238665</v>
      </c>
      <c r="F255" s="248">
        <f t="shared" si="22"/>
        <v>5.9188000000000009</v>
      </c>
    </row>
    <row r="256" spans="1:6" x14ac:dyDescent="0.5">
      <c r="A256" s="243">
        <f t="shared" si="19"/>
        <v>0.22500000000000017</v>
      </c>
      <c r="B256" s="243">
        <f t="shared" si="20"/>
        <v>0.7749999999999998</v>
      </c>
      <c r="C256" s="82"/>
      <c r="D256" s="82"/>
      <c r="E256" s="247">
        <f t="shared" si="21"/>
        <v>2.3360553690997983</v>
      </c>
      <c r="F256" s="248">
        <f t="shared" si="22"/>
        <v>5.9262500000000014</v>
      </c>
    </row>
    <row r="257" spans="1:6" x14ac:dyDescent="0.5">
      <c r="A257" s="243">
        <f t="shared" si="19"/>
        <v>0.22600000000000017</v>
      </c>
      <c r="B257" s="243">
        <f t="shared" si="20"/>
        <v>0.7739999999999998</v>
      </c>
      <c r="C257" s="82"/>
      <c r="D257" s="82"/>
      <c r="E257" s="247">
        <f t="shared" si="21"/>
        <v>2.3169587199602799</v>
      </c>
      <c r="F257" s="248">
        <f t="shared" si="22"/>
        <v>5.9337000000000009</v>
      </c>
    </row>
    <row r="258" spans="1:6" x14ac:dyDescent="0.5">
      <c r="A258" s="243">
        <f t="shared" si="19"/>
        <v>0.22700000000000017</v>
      </c>
      <c r="B258" s="243">
        <f t="shared" si="20"/>
        <v>0.7729999999999998</v>
      </c>
      <c r="C258" s="82"/>
      <c r="D258" s="82"/>
      <c r="E258" s="247">
        <f t="shared" si="21"/>
        <v>2.2979107962451417</v>
      </c>
      <c r="F258" s="248">
        <f t="shared" si="22"/>
        <v>5.9411500000000004</v>
      </c>
    </row>
    <row r="259" spans="1:6" x14ac:dyDescent="0.5">
      <c r="A259" s="243">
        <f t="shared" si="19"/>
        <v>0.22800000000000017</v>
      </c>
      <c r="B259" s="243">
        <f t="shared" si="20"/>
        <v>0.7719999999999998</v>
      </c>
      <c r="C259" s="82"/>
      <c r="D259" s="82"/>
      <c r="E259" s="247">
        <f t="shared" si="21"/>
        <v>2.278912819745412</v>
      </c>
      <c r="F259" s="248">
        <f t="shared" si="22"/>
        <v>5.9486000000000008</v>
      </c>
    </row>
    <row r="260" spans="1:6" x14ac:dyDescent="0.5">
      <c r="A260" s="243">
        <f t="shared" si="19"/>
        <v>0.22900000000000018</v>
      </c>
      <c r="B260" s="243">
        <f t="shared" si="20"/>
        <v>0.7709999999999998</v>
      </c>
      <c r="C260" s="82"/>
      <c r="D260" s="82"/>
      <c r="E260" s="247">
        <f t="shared" si="21"/>
        <v>2.2599660500768581</v>
      </c>
      <c r="F260" s="248">
        <f t="shared" si="22"/>
        <v>5.9560500000000012</v>
      </c>
    </row>
    <row r="261" spans="1:6" x14ac:dyDescent="0.5">
      <c r="A261" s="243">
        <f t="shared" si="19"/>
        <v>0.23000000000000018</v>
      </c>
      <c r="B261" s="243">
        <f t="shared" si="20"/>
        <v>0.7699999999999998</v>
      </c>
      <c r="C261" s="82"/>
      <c r="D261" s="82"/>
      <c r="E261" s="247">
        <f t="shared" si="21"/>
        <v>2.2410717859988294</v>
      </c>
      <c r="F261" s="248">
        <f t="shared" si="22"/>
        <v>5.9635000000000016</v>
      </c>
    </row>
    <row r="262" spans="1:6" x14ac:dyDescent="0.5">
      <c r="A262" s="243">
        <f t="shared" si="19"/>
        <v>0.23100000000000018</v>
      </c>
      <c r="B262" s="243">
        <f t="shared" si="20"/>
        <v>0.76899999999999979</v>
      </c>
      <c r="C262" s="82"/>
      <c r="D262" s="82"/>
      <c r="E262" s="247">
        <f t="shared" si="21"/>
        <v>2.2222313667797944</v>
      </c>
      <c r="F262" s="248">
        <f t="shared" si="22"/>
        <v>5.9709500000000011</v>
      </c>
    </row>
    <row r="263" spans="1:6" x14ac:dyDescent="0.5">
      <c r="A263" s="243">
        <f t="shared" si="19"/>
        <v>0.23200000000000018</v>
      </c>
      <c r="B263" s="243">
        <f t="shared" si="20"/>
        <v>0.76799999999999979</v>
      </c>
      <c r="C263" s="82"/>
      <c r="D263" s="82"/>
      <c r="E263" s="247">
        <f t="shared" si="21"/>
        <v>2.2034461736107795</v>
      </c>
      <c r="F263" s="248">
        <f t="shared" si="22"/>
        <v>5.9784000000000006</v>
      </c>
    </row>
    <row r="264" spans="1:6" x14ac:dyDescent="0.5">
      <c r="A264" s="243">
        <f t="shared" si="19"/>
        <v>0.23300000000000018</v>
      </c>
      <c r="B264" s="243">
        <f t="shared" si="20"/>
        <v>0.76699999999999979</v>
      </c>
      <c r="C264" s="82"/>
      <c r="D264" s="82"/>
      <c r="E264" s="247">
        <f t="shared" si="21"/>
        <v>2.1847176310681382</v>
      </c>
      <c r="F264" s="248">
        <f t="shared" si="22"/>
        <v>5.985850000000001</v>
      </c>
    </row>
    <row r="265" spans="1:6" x14ac:dyDescent="0.5">
      <c r="A265" s="243">
        <f t="shared" si="19"/>
        <v>0.23400000000000018</v>
      </c>
      <c r="B265" s="243">
        <f t="shared" si="20"/>
        <v>0.76599999999999979</v>
      </c>
      <c r="C265" s="82"/>
      <c r="D265" s="82"/>
      <c r="E265" s="247">
        <f t="shared" si="21"/>
        <v>2.1660472086268099</v>
      </c>
      <c r="F265" s="248">
        <f t="shared" si="22"/>
        <v>5.9933000000000014</v>
      </c>
    </row>
    <row r="266" spans="1:6" x14ac:dyDescent="0.5">
      <c r="A266" s="243">
        <f t="shared" si="19"/>
        <v>0.23500000000000018</v>
      </c>
      <c r="B266" s="243">
        <f t="shared" si="20"/>
        <v>0.76499999999999979</v>
      </c>
      <c r="C266" s="82"/>
      <c r="D266" s="82"/>
      <c r="E266" s="247">
        <f t="shared" si="21"/>
        <v>2.1474364222253421</v>
      </c>
      <c r="F266" s="248">
        <f t="shared" si="22"/>
        <v>6.0007500000000018</v>
      </c>
    </row>
    <row r="267" spans="1:6" x14ac:dyDescent="0.5">
      <c r="A267" s="243">
        <f t="shared" si="19"/>
        <v>0.23600000000000018</v>
      </c>
      <c r="B267" s="243">
        <f t="shared" si="20"/>
        <v>0.76399999999999979</v>
      </c>
      <c r="C267" s="82"/>
      <c r="D267" s="82"/>
      <c r="E267" s="247">
        <f t="shared" si="21"/>
        <v>2.1288868358839519</v>
      </c>
      <c r="F267" s="248">
        <f t="shared" si="22"/>
        <v>6.0082000000000004</v>
      </c>
    </row>
    <row r="268" spans="1:6" x14ac:dyDescent="0.5">
      <c r="A268" s="243">
        <f t="shared" si="19"/>
        <v>0.23700000000000018</v>
      </c>
      <c r="B268" s="243">
        <f t="shared" si="20"/>
        <v>0.76299999999999979</v>
      </c>
      <c r="C268" s="82"/>
      <c r="D268" s="82"/>
      <c r="E268" s="247">
        <f t="shared" si="21"/>
        <v>2.1104000633766051</v>
      </c>
      <c r="F268" s="248">
        <f t="shared" si="22"/>
        <v>6.0156500000000008</v>
      </c>
    </row>
    <row r="269" spans="1:6" x14ac:dyDescent="0.5">
      <c r="A269" s="243">
        <f t="shared" si="19"/>
        <v>0.23800000000000018</v>
      </c>
      <c r="B269" s="243">
        <f t="shared" si="20"/>
        <v>0.76199999999999979</v>
      </c>
      <c r="C269" s="82"/>
      <c r="D269" s="82"/>
      <c r="E269" s="247">
        <f t="shared" si="21"/>
        <v>2.0919777699583673</v>
      </c>
      <c r="F269" s="248">
        <f t="shared" si="22"/>
        <v>6.0231000000000012</v>
      </c>
    </row>
    <row r="270" spans="1:6" x14ac:dyDescent="0.5">
      <c r="A270" s="243">
        <f t="shared" si="19"/>
        <v>0.23900000000000018</v>
      </c>
      <c r="B270" s="243">
        <f t="shared" si="20"/>
        <v>0.76099999999999979</v>
      </c>
      <c r="C270" s="82"/>
      <c r="D270" s="82"/>
      <c r="E270" s="247">
        <f t="shared" si="21"/>
        <v>2.0736216741488769</v>
      </c>
      <c r="F270" s="248">
        <f t="shared" si="22"/>
        <v>6.0305500000000007</v>
      </c>
    </row>
    <row r="271" spans="1:6" x14ac:dyDescent="0.5">
      <c r="A271" s="243">
        <f t="shared" si="19"/>
        <v>0.24000000000000019</v>
      </c>
      <c r="B271" s="243">
        <f t="shared" si="20"/>
        <v>0.75999999999999979</v>
      </c>
      <c r="C271" s="82"/>
      <c r="D271" s="82"/>
      <c r="E271" s="247">
        <f t="shared" si="21"/>
        <v>2.0553335495729099</v>
      </c>
      <c r="F271" s="248">
        <f t="shared" si="22"/>
        <v>6.0380000000000011</v>
      </c>
    </row>
    <row r="272" spans="1:6" x14ac:dyDescent="0.5">
      <c r="A272" s="243">
        <f t="shared" si="19"/>
        <v>0.24100000000000019</v>
      </c>
      <c r="B272" s="243">
        <f t="shared" si="20"/>
        <v>0.75899999999999979</v>
      </c>
      <c r="C272" s="82"/>
      <c r="D272" s="82"/>
      <c r="E272" s="247">
        <f t="shared" si="21"/>
        <v>2.0371152268588002</v>
      </c>
      <c r="F272" s="248">
        <f t="shared" si="22"/>
        <v>6.0454500000000007</v>
      </c>
    </row>
    <row r="273" spans="1:6" x14ac:dyDescent="0.5">
      <c r="A273" s="243">
        <f t="shared" si="19"/>
        <v>0.24200000000000019</v>
      </c>
      <c r="B273" s="243">
        <f t="shared" si="20"/>
        <v>0.75799999999999979</v>
      </c>
      <c r="C273" s="82"/>
      <c r="D273" s="82"/>
      <c r="E273" s="247">
        <f t="shared" si="21"/>
        <v>2.0189685955952843</v>
      </c>
      <c r="F273" s="248">
        <f t="shared" si="22"/>
        <v>6.0529000000000011</v>
      </c>
    </row>
    <row r="274" spans="1:6" x14ac:dyDescent="0.5">
      <c r="A274" s="243">
        <f t="shared" si="19"/>
        <v>0.24300000000000019</v>
      </c>
      <c r="B274" s="243">
        <f t="shared" si="20"/>
        <v>0.75699999999999978</v>
      </c>
      <c r="C274" s="82"/>
      <c r="D274" s="82"/>
      <c r="E274" s="247">
        <f t="shared" si="21"/>
        <v>2.0008956063473144</v>
      </c>
      <c r="F274" s="248">
        <f t="shared" si="22"/>
        <v>6.0603500000000015</v>
      </c>
    </row>
    <row r="275" spans="1:6" x14ac:dyDescent="0.5">
      <c r="A275" s="243">
        <f t="shared" si="19"/>
        <v>0.24400000000000019</v>
      </c>
      <c r="B275" s="243">
        <f t="shared" si="20"/>
        <v>0.75599999999999978</v>
      </c>
      <c r="C275" s="82"/>
      <c r="D275" s="82"/>
      <c r="E275" s="247">
        <f t="shared" si="21"/>
        <v>1.9828982727311026</v>
      </c>
      <c r="F275" s="248">
        <f t="shared" si="22"/>
        <v>6.0678000000000019</v>
      </c>
    </row>
    <row r="276" spans="1:6" x14ac:dyDescent="0.5">
      <c r="A276" s="243">
        <f t="shared" si="19"/>
        <v>0.24500000000000019</v>
      </c>
      <c r="B276" s="243">
        <f t="shared" si="20"/>
        <v>0.75499999999999978</v>
      </c>
      <c r="C276" s="82"/>
      <c r="D276" s="82"/>
      <c r="E276" s="247">
        <f t="shared" si="21"/>
        <v>1.9649786735483878</v>
      </c>
      <c r="F276" s="248">
        <f t="shared" si="22"/>
        <v>6.0752500000000005</v>
      </c>
    </row>
    <row r="277" spans="1:6" x14ac:dyDescent="0.5">
      <c r="A277" s="243">
        <f t="shared" si="19"/>
        <v>0.24600000000000019</v>
      </c>
      <c r="B277" s="243">
        <f t="shared" si="20"/>
        <v>0.75399999999999978</v>
      </c>
      <c r="C277" s="82"/>
      <c r="D277" s="82"/>
      <c r="E277" s="247">
        <f t="shared" si="21"/>
        <v>1.9471389549798397</v>
      </c>
      <c r="F277" s="248">
        <f t="shared" si="22"/>
        <v>6.0827000000000009</v>
      </c>
    </row>
    <row r="278" spans="1:6" x14ac:dyDescent="0.5">
      <c r="A278" s="243">
        <f t="shared" si="19"/>
        <v>0.24700000000000019</v>
      </c>
      <c r="B278" s="243">
        <f t="shared" si="20"/>
        <v>0.75299999999999978</v>
      </c>
      <c r="C278" s="82"/>
      <c r="D278" s="82"/>
      <c r="E278" s="247">
        <f t="shared" si="21"/>
        <v>1.9293813328370293</v>
      </c>
      <c r="F278" s="248">
        <f t="shared" si="22"/>
        <v>6.0901500000000013</v>
      </c>
    </row>
    <row r="279" spans="1:6" x14ac:dyDescent="0.5">
      <c r="A279" s="243">
        <f t="shared" si="19"/>
        <v>0.24800000000000019</v>
      </c>
      <c r="B279" s="243">
        <f t="shared" si="20"/>
        <v>0.75199999999999978</v>
      </c>
      <c r="C279" s="82"/>
      <c r="D279" s="82"/>
      <c r="E279" s="247">
        <f t="shared" si="21"/>
        <v>1.9117080948722225</v>
      </c>
      <c r="F279" s="248">
        <f t="shared" si="22"/>
        <v>6.0976000000000008</v>
      </c>
    </row>
    <row r="280" spans="1:6" x14ac:dyDescent="0.5">
      <c r="A280" s="243">
        <f t="shared" si="19"/>
        <v>0.24900000000000019</v>
      </c>
      <c r="B280" s="243">
        <f t="shared" si="20"/>
        <v>0.75099999999999978</v>
      </c>
      <c r="C280" s="82"/>
      <c r="D280" s="82"/>
      <c r="E280" s="247">
        <f t="shared" si="21"/>
        <v>1.8941216031448409</v>
      </c>
      <c r="F280" s="248">
        <f t="shared" si="22"/>
        <v>6.1050500000000012</v>
      </c>
    </row>
    <row r="281" spans="1:6" x14ac:dyDescent="0.5">
      <c r="A281" s="243">
        <f t="shared" si="19"/>
        <v>0.25000000000000017</v>
      </c>
      <c r="B281" s="243">
        <f t="shared" si="20"/>
        <v>0.74999999999999978</v>
      </c>
      <c r="C281" s="82"/>
      <c r="D281" s="82"/>
      <c r="E281" s="247">
        <f t="shared" si="21"/>
        <v>1.8766242964429465</v>
      </c>
      <c r="F281" s="248">
        <f t="shared" si="22"/>
        <v>6.1125000000000007</v>
      </c>
    </row>
    <row r="282" spans="1:6" x14ac:dyDescent="0.5">
      <c r="A282" s="243">
        <f t="shared" si="19"/>
        <v>0.25100000000000017</v>
      </c>
      <c r="B282" s="243">
        <f t="shared" si="20"/>
        <v>0.74899999999999989</v>
      </c>
      <c r="C282" s="82"/>
      <c r="D282" s="82"/>
      <c r="E282" s="247">
        <f t="shared" si="21"/>
        <v>1.8592186927577907</v>
      </c>
      <c r="F282" s="248">
        <f t="shared" si="22"/>
        <v>6.1199500000000011</v>
      </c>
    </row>
    <row r="283" spans="1:6" x14ac:dyDescent="0.5">
      <c r="A283" s="243">
        <f t="shared" si="19"/>
        <v>0.25200000000000017</v>
      </c>
      <c r="B283" s="243">
        <f t="shared" si="20"/>
        <v>0.74799999999999978</v>
      </c>
      <c r="C283" s="82"/>
      <c r="D283" s="82"/>
      <c r="E283" s="247">
        <f t="shared" si="21"/>
        <v>1.8419073918088247</v>
      </c>
      <c r="F283" s="248">
        <f t="shared" si="22"/>
        <v>6.1274000000000006</v>
      </c>
    </row>
    <row r="284" spans="1:6" x14ac:dyDescent="0.5">
      <c r="A284" s="243">
        <f t="shared" si="19"/>
        <v>0.25300000000000017</v>
      </c>
      <c r="B284" s="243">
        <f t="shared" si="20"/>
        <v>0.74699999999999989</v>
      </c>
      <c r="C284" s="82"/>
      <c r="D284" s="82"/>
      <c r="E284" s="247">
        <f t="shared" si="21"/>
        <v>1.8246930776160675</v>
      </c>
      <c r="F284" s="248">
        <f t="shared" si="22"/>
        <v>6.1348500000000019</v>
      </c>
    </row>
    <row r="285" spans="1:6" x14ac:dyDescent="0.5">
      <c r="A285" s="243">
        <f t="shared" si="19"/>
        <v>0.25400000000000017</v>
      </c>
      <c r="B285" s="243">
        <f t="shared" si="20"/>
        <v>0.74599999999999977</v>
      </c>
      <c r="C285" s="82"/>
      <c r="D285" s="82"/>
      <c r="E285" s="247">
        <f t="shared" si="21"/>
        <v>1.807578521116022</v>
      </c>
      <c r="F285" s="248">
        <f t="shared" si="22"/>
        <v>6.1423000000000005</v>
      </c>
    </row>
    <row r="286" spans="1:6" x14ac:dyDescent="0.5">
      <c r="A286" s="243">
        <f t="shared" si="19"/>
        <v>0.25500000000000017</v>
      </c>
      <c r="B286" s="243">
        <f t="shared" si="20"/>
        <v>0.74499999999999988</v>
      </c>
      <c r="C286" s="82"/>
      <c r="D286" s="82"/>
      <c r="E286" s="247">
        <f t="shared" si="21"/>
        <v>1.7905665828167325</v>
      </c>
      <c r="F286" s="248">
        <f t="shared" si="22"/>
        <v>6.1497500000000009</v>
      </c>
    </row>
    <row r="287" spans="1:6" x14ac:dyDescent="0.5">
      <c r="A287" s="243">
        <f t="shared" si="19"/>
        <v>0.25600000000000017</v>
      </c>
      <c r="B287" s="243">
        <f t="shared" si="20"/>
        <v>0.74399999999999977</v>
      </c>
      <c r="C287" s="82"/>
      <c r="D287" s="82"/>
      <c r="E287" s="247">
        <f t="shared" si="21"/>
        <v>1.7736602154866055</v>
      </c>
      <c r="F287" s="248">
        <f t="shared" si="22"/>
        <v>6.1572000000000013</v>
      </c>
    </row>
    <row r="288" spans="1:6" x14ac:dyDescent="0.5">
      <c r="A288" s="243">
        <f t="shared" si="19"/>
        <v>0.25700000000000017</v>
      </c>
      <c r="B288" s="243">
        <f t="shared" si="20"/>
        <v>0.74299999999999988</v>
      </c>
      <c r="C288" s="82"/>
      <c r="D288" s="82"/>
      <c r="E288" s="247">
        <f t="shared" si="21"/>
        <v>1.7568624668709807</v>
      </c>
      <c r="F288" s="248">
        <f t="shared" si="22"/>
        <v>6.1646500000000017</v>
      </c>
    </row>
    <row r="289" spans="1:6" x14ac:dyDescent="0.5">
      <c r="A289" s="243">
        <f t="shared" si="19"/>
        <v>0.25800000000000017</v>
      </c>
      <c r="B289" s="243">
        <f t="shared" si="20"/>
        <v>0.74199999999999977</v>
      </c>
      <c r="C289" s="82"/>
      <c r="D289" s="82"/>
      <c r="E289" s="247">
        <f t="shared" si="21"/>
        <v>1.7401764824292925</v>
      </c>
      <c r="F289" s="248">
        <f t="shared" si="22"/>
        <v>6.1721000000000004</v>
      </c>
    </row>
    <row r="290" spans="1:6" x14ac:dyDescent="0.5">
      <c r="A290" s="243">
        <f t="shared" ref="A290:A353" si="23">+A289+0.1%</f>
        <v>0.25900000000000017</v>
      </c>
      <c r="B290" s="243">
        <f t="shared" ref="B290:B353" si="24">1-A290</f>
        <v>0.74099999999999988</v>
      </c>
      <c r="C290" s="82"/>
      <c r="D290" s="82"/>
      <c r="E290" s="247">
        <f t="shared" ref="E290:E353" si="25">SQRT((A290*$B$7)^2+(B290*$B$8)^2+2*$B$7*A290*$B$8*B290*$E$12)</f>
        <v>1.7236055080847221</v>
      </c>
      <c r="F290" s="248">
        <f t="shared" ref="F290:F353" si="26">+A290*$B$5+B290*$B$6</f>
        <v>6.1795500000000008</v>
      </c>
    </row>
    <row r="291" spans="1:6" x14ac:dyDescent="0.5">
      <c r="A291" s="243">
        <f t="shared" si="23"/>
        <v>0.26000000000000018</v>
      </c>
      <c r="B291" s="243">
        <f t="shared" si="24"/>
        <v>0.73999999999999977</v>
      </c>
      <c r="C291" s="82"/>
      <c r="D291" s="82"/>
      <c r="E291" s="247">
        <f t="shared" si="25"/>
        <v>1.7071528929770727</v>
      </c>
      <c r="F291" s="248">
        <f t="shared" si="26"/>
        <v>6.1870000000000012</v>
      </c>
    </row>
    <row r="292" spans="1:6" x14ac:dyDescent="0.5">
      <c r="A292" s="243">
        <f t="shared" si="23"/>
        <v>0.26100000000000018</v>
      </c>
      <c r="B292" s="243">
        <f t="shared" si="24"/>
        <v>0.73899999999999988</v>
      </c>
      <c r="C292" s="82"/>
      <c r="D292" s="82"/>
      <c r="E292" s="247">
        <f t="shared" si="25"/>
        <v>1.6908220922084005</v>
      </c>
      <c r="F292" s="248">
        <f t="shared" si="26"/>
        <v>6.1944500000000016</v>
      </c>
    </row>
    <row r="293" spans="1:6" x14ac:dyDescent="0.5">
      <c r="A293" s="243">
        <f t="shared" si="23"/>
        <v>0.26200000000000018</v>
      </c>
      <c r="B293" s="243">
        <f t="shared" si="24"/>
        <v>0.73799999999999977</v>
      </c>
      <c r="C293" s="82"/>
      <c r="D293" s="82"/>
      <c r="E293" s="247">
        <f t="shared" si="25"/>
        <v>1.6746166695694826</v>
      </c>
      <c r="F293" s="248">
        <f t="shared" si="26"/>
        <v>6.2019000000000002</v>
      </c>
    </row>
    <row r="294" spans="1:6" x14ac:dyDescent="0.5">
      <c r="A294" s="243">
        <f t="shared" si="23"/>
        <v>0.26300000000000018</v>
      </c>
      <c r="B294" s="243">
        <f t="shared" si="24"/>
        <v>0.73699999999999988</v>
      </c>
      <c r="C294" s="82"/>
      <c r="D294" s="82"/>
      <c r="E294" s="247">
        <f t="shared" si="25"/>
        <v>1.6585403002339099</v>
      </c>
      <c r="F294" s="248">
        <f t="shared" si="26"/>
        <v>6.2093500000000015</v>
      </c>
    </row>
    <row r="295" spans="1:6" x14ac:dyDescent="0.5">
      <c r="A295" s="243">
        <f t="shared" si="23"/>
        <v>0.26400000000000018</v>
      </c>
      <c r="B295" s="243">
        <f t="shared" si="24"/>
        <v>0.73599999999999977</v>
      </c>
      <c r="C295" s="82"/>
      <c r="D295" s="82"/>
      <c r="E295" s="247">
        <f t="shared" si="25"/>
        <v>1.6425967734048401</v>
      </c>
      <c r="F295" s="248">
        <f t="shared" si="26"/>
        <v>6.216800000000001</v>
      </c>
    </row>
    <row r="296" spans="1:6" x14ac:dyDescent="0.5">
      <c r="A296" s="243">
        <f t="shared" si="23"/>
        <v>0.26500000000000018</v>
      </c>
      <c r="B296" s="243">
        <f t="shared" si="24"/>
        <v>0.73499999999999988</v>
      </c>
      <c r="C296" s="82"/>
      <c r="D296" s="82"/>
      <c r="E296" s="247">
        <f t="shared" si="25"/>
        <v>1.6267899948979272</v>
      </c>
      <c r="F296" s="248">
        <f t="shared" si="26"/>
        <v>6.2242500000000014</v>
      </c>
    </row>
    <row r="297" spans="1:6" x14ac:dyDescent="0.5">
      <c r="A297" s="243">
        <f t="shared" si="23"/>
        <v>0.26600000000000018</v>
      </c>
      <c r="B297" s="243">
        <f t="shared" si="24"/>
        <v>0.73399999999999976</v>
      </c>
      <c r="C297" s="82"/>
      <c r="D297" s="82"/>
      <c r="E297" s="247">
        <f t="shared" si="25"/>
        <v>1.6111239896420093</v>
      </c>
      <c r="F297" s="248">
        <f t="shared" si="26"/>
        <v>6.2317000000000009</v>
      </c>
    </row>
    <row r="298" spans="1:6" x14ac:dyDescent="0.5">
      <c r="A298" s="243">
        <f t="shared" si="23"/>
        <v>0.26700000000000018</v>
      </c>
      <c r="B298" s="243">
        <f t="shared" si="24"/>
        <v>0.73299999999999987</v>
      </c>
      <c r="C298" s="82"/>
      <c r="D298" s="82"/>
      <c r="E298" s="247">
        <f t="shared" si="25"/>
        <v>1.5956029040773259</v>
      </c>
      <c r="F298" s="248">
        <f t="shared" si="26"/>
        <v>6.2391500000000022</v>
      </c>
    </row>
    <row r="299" spans="1:6" x14ac:dyDescent="0.5">
      <c r="A299" s="243">
        <f t="shared" si="23"/>
        <v>0.26800000000000018</v>
      </c>
      <c r="B299" s="243">
        <f t="shared" si="24"/>
        <v>0.73199999999999976</v>
      </c>
      <c r="C299" s="82"/>
      <c r="D299" s="82"/>
      <c r="E299" s="247">
        <f t="shared" si="25"/>
        <v>1.5802310084288294</v>
      </c>
      <c r="F299" s="248">
        <f t="shared" si="26"/>
        <v>6.2466000000000008</v>
      </c>
    </row>
    <row r="300" spans="1:6" x14ac:dyDescent="0.5">
      <c r="A300" s="243">
        <f t="shared" si="23"/>
        <v>0.26900000000000018</v>
      </c>
      <c r="B300" s="243">
        <f t="shared" si="24"/>
        <v>0.73099999999999987</v>
      </c>
      <c r="C300" s="82"/>
      <c r="D300" s="82"/>
      <c r="E300" s="247">
        <f t="shared" si="25"/>
        <v>1.5650126988302646</v>
      </c>
      <c r="F300" s="248">
        <f t="shared" si="26"/>
        <v>6.2540500000000012</v>
      </c>
    </row>
    <row r="301" spans="1:6" x14ac:dyDescent="0.5">
      <c r="A301" s="243">
        <f t="shared" si="23"/>
        <v>0.27000000000000018</v>
      </c>
      <c r="B301" s="243">
        <f t="shared" si="24"/>
        <v>0.72999999999999976</v>
      </c>
      <c r="C301" s="82"/>
      <c r="D301" s="82"/>
      <c r="E301" s="247">
        <f t="shared" si="25"/>
        <v>1.5499524992721523</v>
      </c>
      <c r="F301" s="248">
        <f t="shared" si="26"/>
        <v>6.2615000000000016</v>
      </c>
    </row>
    <row r="302" spans="1:6" x14ac:dyDescent="0.5">
      <c r="A302" s="243">
        <f t="shared" si="23"/>
        <v>0.27100000000000019</v>
      </c>
      <c r="B302" s="243">
        <f t="shared" si="24"/>
        <v>0.72899999999999987</v>
      </c>
      <c r="C302" s="82"/>
      <c r="D302" s="82"/>
      <c r="E302" s="247">
        <f t="shared" si="25"/>
        <v>1.5350550633446289</v>
      </c>
      <c r="F302" s="248">
        <f t="shared" si="26"/>
        <v>6.2689500000000011</v>
      </c>
    </row>
    <row r="303" spans="1:6" x14ac:dyDescent="0.5">
      <c r="A303" s="243">
        <f t="shared" si="23"/>
        <v>0.27200000000000019</v>
      </c>
      <c r="B303" s="243">
        <f t="shared" si="24"/>
        <v>0.72799999999999976</v>
      </c>
      <c r="C303" s="82"/>
      <c r="D303" s="82"/>
      <c r="E303" s="247">
        <f t="shared" si="25"/>
        <v>1.5203251757436598</v>
      </c>
      <c r="F303" s="248">
        <f t="shared" si="26"/>
        <v>6.2764000000000006</v>
      </c>
    </row>
    <row r="304" spans="1:6" x14ac:dyDescent="0.5">
      <c r="A304" s="243">
        <f t="shared" si="23"/>
        <v>0.27300000000000019</v>
      </c>
      <c r="B304" s="243">
        <f t="shared" si="24"/>
        <v>0.72699999999999987</v>
      </c>
      <c r="C304" s="82"/>
      <c r="D304" s="82"/>
      <c r="E304" s="247">
        <f t="shared" si="25"/>
        <v>1.5057677535064935</v>
      </c>
      <c r="F304" s="248">
        <f t="shared" si="26"/>
        <v>6.283850000000001</v>
      </c>
    </row>
    <row r="305" spans="1:6" x14ac:dyDescent="0.5">
      <c r="A305" s="243">
        <f t="shared" si="23"/>
        <v>0.27400000000000019</v>
      </c>
      <c r="B305" s="243">
        <f t="shared" si="24"/>
        <v>0.72599999999999976</v>
      </c>
      <c r="C305" s="82"/>
      <c r="D305" s="82"/>
      <c r="E305" s="247">
        <f t="shared" si="25"/>
        <v>1.491387846939884</v>
      </c>
      <c r="F305" s="248">
        <f t="shared" si="26"/>
        <v>6.2913000000000014</v>
      </c>
    </row>
    <row r="306" spans="1:6" x14ac:dyDescent="0.5">
      <c r="A306" s="243">
        <f t="shared" si="23"/>
        <v>0.27500000000000019</v>
      </c>
      <c r="B306" s="243">
        <f t="shared" si="24"/>
        <v>0.72499999999999987</v>
      </c>
      <c r="C306" s="82"/>
      <c r="D306" s="82"/>
      <c r="E306" s="247">
        <f t="shared" si="25"/>
        <v>1.4771906402018653</v>
      </c>
      <c r="F306" s="248">
        <f t="shared" si="26"/>
        <v>6.2987500000000018</v>
      </c>
    </row>
    <row r="307" spans="1:6" x14ac:dyDescent="0.5">
      <c r="A307" s="243">
        <f t="shared" si="23"/>
        <v>0.27600000000000019</v>
      </c>
      <c r="B307" s="243">
        <f t="shared" si="24"/>
        <v>0.72399999999999975</v>
      </c>
      <c r="C307" s="82"/>
      <c r="D307" s="82"/>
      <c r="E307" s="247">
        <f t="shared" si="25"/>
        <v>1.4631814514953361</v>
      </c>
      <c r="F307" s="248">
        <f t="shared" si="26"/>
        <v>6.3062000000000005</v>
      </c>
    </row>
    <row r="308" spans="1:6" x14ac:dyDescent="0.5">
      <c r="A308" s="243">
        <f t="shared" si="23"/>
        <v>0.27700000000000019</v>
      </c>
      <c r="B308" s="243">
        <f t="shared" si="24"/>
        <v>0.72299999999999986</v>
      </c>
      <c r="C308" s="82"/>
      <c r="D308" s="82"/>
      <c r="E308" s="247">
        <f t="shared" si="25"/>
        <v>1.4493657328293628</v>
      </c>
      <c r="F308" s="248">
        <f t="shared" si="26"/>
        <v>6.3136500000000009</v>
      </c>
    </row>
    <row r="309" spans="1:6" x14ac:dyDescent="0.5">
      <c r="A309" s="243">
        <f t="shared" si="23"/>
        <v>0.27800000000000019</v>
      </c>
      <c r="B309" s="243">
        <f t="shared" si="24"/>
        <v>0.72199999999999975</v>
      </c>
      <c r="C309" s="82"/>
      <c r="D309" s="82"/>
      <c r="E309" s="247">
        <f t="shared" si="25"/>
        <v>1.4357490693014552</v>
      </c>
      <c r="F309" s="248">
        <f t="shared" si="26"/>
        <v>6.3211000000000013</v>
      </c>
    </row>
    <row r="310" spans="1:6" x14ac:dyDescent="0.5">
      <c r="A310" s="243">
        <f t="shared" si="23"/>
        <v>0.27900000000000019</v>
      </c>
      <c r="B310" s="243">
        <f t="shared" si="24"/>
        <v>0.72099999999999986</v>
      </c>
      <c r="C310" s="82"/>
      <c r="D310" s="82"/>
      <c r="E310" s="247">
        <f t="shared" si="25"/>
        <v>1.4223371778519991</v>
      </c>
      <c r="F310" s="248">
        <f t="shared" si="26"/>
        <v>6.3285500000000017</v>
      </c>
    </row>
    <row r="311" spans="1:6" x14ac:dyDescent="0.5">
      <c r="A311" s="243">
        <f t="shared" si="23"/>
        <v>0.28000000000000019</v>
      </c>
      <c r="B311" s="243">
        <f t="shared" si="24"/>
        <v>0.71999999999999975</v>
      </c>
      <c r="C311" s="82"/>
      <c r="D311" s="82"/>
      <c r="E311" s="247">
        <f t="shared" si="25"/>
        <v>1.4091359054399235</v>
      </c>
      <c r="F311" s="248">
        <f t="shared" si="26"/>
        <v>6.3360000000000003</v>
      </c>
    </row>
    <row r="312" spans="1:6" x14ac:dyDescent="0.5">
      <c r="A312" s="243">
        <f t="shared" si="23"/>
        <v>0.28100000000000019</v>
      </c>
      <c r="B312" s="243">
        <f t="shared" si="24"/>
        <v>0.71899999999999986</v>
      </c>
      <c r="C312" s="82"/>
      <c r="D312" s="82"/>
      <c r="E312" s="247">
        <f t="shared" si="25"/>
        <v>1.3961512265868616</v>
      </c>
      <c r="F312" s="248">
        <f t="shared" si="26"/>
        <v>6.3434500000000016</v>
      </c>
    </row>
    <row r="313" spans="1:6" x14ac:dyDescent="0.5">
      <c r="A313" s="243">
        <f t="shared" si="23"/>
        <v>0.28200000000000019</v>
      </c>
      <c r="B313" s="243">
        <f t="shared" si="24"/>
        <v>0.71799999999999975</v>
      </c>
      <c r="C313" s="82"/>
      <c r="D313" s="82"/>
      <c r="E313" s="247">
        <f t="shared" si="25"/>
        <v>1.3833892402357333</v>
      </c>
      <c r="F313" s="248">
        <f t="shared" si="26"/>
        <v>6.3509000000000011</v>
      </c>
    </row>
    <row r="314" spans="1:6" x14ac:dyDescent="0.5">
      <c r="A314" s="243">
        <f t="shared" si="23"/>
        <v>0.2830000000000002</v>
      </c>
      <c r="B314" s="243">
        <f t="shared" si="24"/>
        <v>0.71699999999999986</v>
      </c>
      <c r="C314" s="82"/>
      <c r="D314" s="82"/>
      <c r="E314" s="247">
        <f t="shared" si="25"/>
        <v>1.3708561658686134</v>
      </c>
      <c r="F314" s="248">
        <f t="shared" si="26"/>
        <v>6.3583500000000015</v>
      </c>
    </row>
    <row r="315" spans="1:6" x14ac:dyDescent="0.5">
      <c r="A315" s="243">
        <f t="shared" si="23"/>
        <v>0.2840000000000002</v>
      </c>
      <c r="B315" s="243">
        <f t="shared" si="24"/>
        <v>0.71599999999999975</v>
      </c>
      <c r="C315" s="82"/>
      <c r="D315" s="82"/>
      <c r="E315" s="247">
        <f t="shared" si="25"/>
        <v>1.358558338828328</v>
      </c>
      <c r="F315" s="248">
        <f t="shared" si="26"/>
        <v>6.365800000000001</v>
      </c>
    </row>
    <row r="316" spans="1:6" x14ac:dyDescent="0.5">
      <c r="A316" s="243">
        <f t="shared" si="23"/>
        <v>0.2850000000000002</v>
      </c>
      <c r="B316" s="243">
        <f t="shared" si="24"/>
        <v>0.71499999999999986</v>
      </c>
      <c r="C316" s="82"/>
      <c r="D316" s="82"/>
      <c r="E316" s="247">
        <f t="shared" si="25"/>
        <v>1.3465022047883894</v>
      </c>
      <c r="F316" s="248">
        <f t="shared" si="26"/>
        <v>6.3732500000000014</v>
      </c>
    </row>
    <row r="317" spans="1:6" x14ac:dyDescent="0.5">
      <c r="A317" s="243">
        <f t="shared" si="23"/>
        <v>0.2860000000000002</v>
      </c>
      <c r="B317" s="243">
        <f t="shared" si="24"/>
        <v>0.71399999999999975</v>
      </c>
      <c r="C317" s="82"/>
      <c r="D317" s="82"/>
      <c r="E317" s="247">
        <f t="shared" si="25"/>
        <v>1.3346943133167219</v>
      </c>
      <c r="F317" s="248">
        <f t="shared" si="26"/>
        <v>6.3807000000000009</v>
      </c>
    </row>
    <row r="318" spans="1:6" x14ac:dyDescent="0.5">
      <c r="A318" s="243">
        <f t="shared" si="23"/>
        <v>0.2870000000000002</v>
      </c>
      <c r="B318" s="243">
        <f t="shared" si="24"/>
        <v>0.71299999999999986</v>
      </c>
      <c r="C318" s="82"/>
      <c r="D318" s="82"/>
      <c r="E318" s="247">
        <f t="shared" si="25"/>
        <v>1.3231413104804741</v>
      </c>
      <c r="F318" s="248">
        <f t="shared" si="26"/>
        <v>6.3881500000000013</v>
      </c>
    </row>
    <row r="319" spans="1:6" x14ac:dyDescent="0.5">
      <c r="A319" s="243">
        <f t="shared" si="23"/>
        <v>0.2880000000000002</v>
      </c>
      <c r="B319" s="243">
        <f t="shared" si="24"/>
        <v>0.71199999999999974</v>
      </c>
      <c r="C319" s="82"/>
      <c r="D319" s="82"/>
      <c r="E319" s="247">
        <f t="shared" si="25"/>
        <v>1.3118499304417381</v>
      </c>
      <c r="F319" s="248">
        <f t="shared" si="26"/>
        <v>6.3956000000000008</v>
      </c>
    </row>
    <row r="320" spans="1:6" x14ac:dyDescent="0.5">
      <c r="A320" s="243">
        <f t="shared" si="23"/>
        <v>0.2890000000000002</v>
      </c>
      <c r="B320" s="243">
        <f t="shared" si="24"/>
        <v>0.71099999999999985</v>
      </c>
      <c r="C320" s="82"/>
      <c r="D320" s="82"/>
      <c r="E320" s="247">
        <f t="shared" si="25"/>
        <v>1.300826985997749</v>
      </c>
      <c r="F320" s="248">
        <f t="shared" si="26"/>
        <v>6.4030500000000021</v>
      </c>
    </row>
    <row r="321" spans="1:6" x14ac:dyDescent="0.5">
      <c r="A321" s="243">
        <f t="shared" si="23"/>
        <v>0.2900000000000002</v>
      </c>
      <c r="B321" s="243">
        <f t="shared" si="24"/>
        <v>0.70999999999999974</v>
      </c>
      <c r="C321" s="82"/>
      <c r="D321" s="82"/>
      <c r="E321" s="247">
        <f t="shared" si="25"/>
        <v>1.2900793580241459</v>
      </c>
      <c r="F321" s="248">
        <f t="shared" si="26"/>
        <v>6.4105000000000008</v>
      </c>
    </row>
    <row r="322" spans="1:6" x14ac:dyDescent="0.5">
      <c r="A322" s="243">
        <f t="shared" si="23"/>
        <v>0.2910000000000002</v>
      </c>
      <c r="B322" s="243">
        <f t="shared" si="24"/>
        <v>0.70899999999999985</v>
      </c>
      <c r="C322" s="82"/>
      <c r="D322" s="82"/>
      <c r="E322" s="247">
        <f t="shared" si="25"/>
        <v>1.2796139837857348</v>
      </c>
      <c r="F322" s="248">
        <f t="shared" si="26"/>
        <v>6.4179500000000012</v>
      </c>
    </row>
    <row r="323" spans="1:6" x14ac:dyDescent="0.5">
      <c r="A323" s="243">
        <f t="shared" si="23"/>
        <v>0.2920000000000002</v>
      </c>
      <c r="B323" s="243">
        <f t="shared" si="24"/>
        <v>0.70799999999999974</v>
      </c>
      <c r="C323" s="82"/>
      <c r="D323" s="82"/>
      <c r="E323" s="247">
        <f t="shared" si="25"/>
        <v>1.2694378440868956</v>
      </c>
      <c r="F323" s="248">
        <f t="shared" si="26"/>
        <v>6.4254000000000016</v>
      </c>
    </row>
    <row r="324" spans="1:6" x14ac:dyDescent="0.5">
      <c r="A324" s="243">
        <f t="shared" si="23"/>
        <v>0.2930000000000002</v>
      </c>
      <c r="B324" s="243">
        <f t="shared" si="24"/>
        <v>0.70699999999999985</v>
      </c>
      <c r="C324" s="82"/>
      <c r="D324" s="82"/>
      <c r="E324" s="247">
        <f t="shared" si="25"/>
        <v>1.2595579492425069</v>
      </c>
      <c r="F324" s="248">
        <f t="shared" si="26"/>
        <v>6.432850000000002</v>
      </c>
    </row>
    <row r="325" spans="1:6" x14ac:dyDescent="0.5">
      <c r="A325" s="243">
        <f t="shared" si="23"/>
        <v>0.29400000000000021</v>
      </c>
      <c r="B325" s="243">
        <f t="shared" si="24"/>
        <v>0.70599999999999974</v>
      </c>
      <c r="C325" s="82"/>
      <c r="D325" s="82"/>
      <c r="E325" s="247">
        <f t="shared" si="25"/>
        <v>1.2499813238604816</v>
      </c>
      <c r="F325" s="248">
        <f t="shared" si="26"/>
        <v>6.4403000000000006</v>
      </c>
    </row>
    <row r="326" spans="1:6" x14ac:dyDescent="0.5">
      <c r="A326" s="243">
        <f t="shared" si="23"/>
        <v>0.29500000000000021</v>
      </c>
      <c r="B326" s="243">
        <f t="shared" si="24"/>
        <v>0.70499999999999985</v>
      </c>
      <c r="C326" s="82"/>
      <c r="D326" s="82"/>
      <c r="E326" s="247">
        <f t="shared" si="25"/>
        <v>1.240714990438982</v>
      </c>
      <c r="F326" s="248">
        <f t="shared" si="26"/>
        <v>6.447750000000001</v>
      </c>
    </row>
    <row r="327" spans="1:6" x14ac:dyDescent="0.5">
      <c r="A327" s="243">
        <f t="shared" si="23"/>
        <v>0.29600000000000021</v>
      </c>
      <c r="B327" s="243">
        <f t="shared" si="24"/>
        <v>0.70399999999999974</v>
      </c>
      <c r="C327" s="82"/>
      <c r="D327" s="82"/>
      <c r="E327" s="247">
        <f t="shared" si="25"/>
        <v>1.2317659517944113</v>
      </c>
      <c r="F327" s="248">
        <f t="shared" si="26"/>
        <v>6.4552000000000014</v>
      </c>
    </row>
    <row r="328" spans="1:6" x14ac:dyDescent="0.5">
      <c r="A328" s="243">
        <f t="shared" si="23"/>
        <v>0.29700000000000021</v>
      </c>
      <c r="B328" s="243">
        <f t="shared" si="24"/>
        <v>0.70299999999999985</v>
      </c>
      <c r="C328" s="82"/>
      <c r="D328" s="82"/>
      <c r="E328" s="247">
        <f t="shared" si="25"/>
        <v>1.2231411723509258</v>
      </c>
      <c r="F328" s="248">
        <f t="shared" si="26"/>
        <v>6.4626500000000018</v>
      </c>
    </row>
    <row r="329" spans="1:6" x14ac:dyDescent="0.5">
      <c r="A329" s="243">
        <f t="shared" si="23"/>
        <v>0.29800000000000021</v>
      </c>
      <c r="B329" s="243">
        <f t="shared" si="24"/>
        <v>0.70199999999999974</v>
      </c>
      <c r="C329" s="82"/>
      <c r="D329" s="82"/>
      <c r="E329" s="247">
        <f t="shared" si="25"/>
        <v>1.2148475583380782</v>
      </c>
      <c r="F329" s="248">
        <f t="shared" si="26"/>
        <v>6.4701000000000013</v>
      </c>
    </row>
    <row r="330" spans="1:6" x14ac:dyDescent="0.5">
      <c r="A330" s="243">
        <f t="shared" si="23"/>
        <v>0.29900000000000021</v>
      </c>
      <c r="B330" s="243">
        <f t="shared" si="24"/>
        <v>0.70099999999999985</v>
      </c>
      <c r="C330" s="82"/>
      <c r="D330" s="82"/>
      <c r="E330" s="247">
        <f t="shared" si="25"/>
        <v>1.2068919369603921</v>
      </c>
      <c r="F330" s="248">
        <f t="shared" si="26"/>
        <v>6.4775500000000017</v>
      </c>
    </row>
    <row r="331" spans="1:6" x14ac:dyDescent="0.5">
      <c r="A331" s="243">
        <f t="shared" si="23"/>
        <v>0.30000000000000021</v>
      </c>
      <c r="B331" s="243">
        <f t="shared" si="24"/>
        <v>0.69999999999999973</v>
      </c>
      <c r="C331" s="82"/>
      <c r="D331" s="82"/>
      <c r="E331" s="247">
        <f t="shared" si="25"/>
        <v>1.199281034620322</v>
      </c>
      <c r="F331" s="248">
        <f t="shared" si="26"/>
        <v>6.4850000000000012</v>
      </c>
    </row>
    <row r="332" spans="1:6" x14ac:dyDescent="0.5">
      <c r="A332" s="243">
        <f t="shared" si="23"/>
        <v>0.30100000000000021</v>
      </c>
      <c r="B332" s="243">
        <f t="shared" si="24"/>
        <v>0.69899999999999984</v>
      </c>
      <c r="C332" s="82"/>
      <c r="D332" s="82"/>
      <c r="E332" s="247">
        <f t="shared" si="25"/>
        <v>1.1920214542951806</v>
      </c>
      <c r="F332" s="248">
        <f t="shared" si="26"/>
        <v>6.4924500000000016</v>
      </c>
    </row>
    <row r="333" spans="1:6" x14ac:dyDescent="0.5">
      <c r="A333" s="243">
        <f t="shared" si="23"/>
        <v>0.30200000000000021</v>
      </c>
      <c r="B333" s="243">
        <f t="shared" si="24"/>
        <v>0.69799999999999973</v>
      </c>
      <c r="C333" s="82"/>
      <c r="D333" s="82"/>
      <c r="E333" s="247">
        <f t="shared" si="25"/>
        <v>1.1851196521870717</v>
      </c>
      <c r="F333" s="248">
        <f t="shared" si="26"/>
        <v>6.4999000000000011</v>
      </c>
    </row>
    <row r="334" spans="1:6" x14ac:dyDescent="0.5">
      <c r="A334" s="243">
        <f t="shared" si="23"/>
        <v>0.30300000000000021</v>
      </c>
      <c r="B334" s="243">
        <f t="shared" si="24"/>
        <v>0.69699999999999984</v>
      </c>
      <c r="C334" s="82"/>
      <c r="D334" s="82"/>
      <c r="E334" s="247">
        <f t="shared" si="25"/>
        <v>1.178581913784529</v>
      </c>
      <c r="F334" s="248">
        <f t="shared" si="26"/>
        <v>6.5073500000000015</v>
      </c>
    </row>
    <row r="335" spans="1:6" x14ac:dyDescent="0.5">
      <c r="A335" s="243">
        <f t="shared" si="23"/>
        <v>0.30400000000000021</v>
      </c>
      <c r="B335" s="243">
        <f t="shared" si="24"/>
        <v>0.69599999999999973</v>
      </c>
      <c r="C335" s="82"/>
      <c r="D335" s="82"/>
      <c r="E335" s="247">
        <f t="shared" si="25"/>
        <v>1.1724143294927758</v>
      </c>
      <c r="F335" s="248">
        <f t="shared" si="26"/>
        <v>6.514800000000001</v>
      </c>
    </row>
    <row r="336" spans="1:6" x14ac:dyDescent="0.5">
      <c r="A336" s="243">
        <f t="shared" si="23"/>
        <v>0.30500000000000022</v>
      </c>
      <c r="B336" s="243">
        <f t="shared" si="24"/>
        <v>0.69499999999999984</v>
      </c>
      <c r="C336" s="82"/>
      <c r="D336" s="82"/>
      <c r="E336" s="247">
        <f t="shared" si="25"/>
        <v>1.1666227700075105</v>
      </c>
      <c r="F336" s="248">
        <f t="shared" si="26"/>
        <v>6.5222500000000014</v>
      </c>
    </row>
    <row r="337" spans="1:7" x14ac:dyDescent="0.5">
      <c r="A337" s="243">
        <f t="shared" si="23"/>
        <v>0.30600000000000022</v>
      </c>
      <c r="B337" s="243">
        <f t="shared" si="24"/>
        <v>0.69399999999999973</v>
      </c>
      <c r="C337" s="82"/>
      <c r="D337" s="82"/>
      <c r="E337" s="247">
        <f t="shared" si="25"/>
        <v>1.16121286162357</v>
      </c>
      <c r="F337" s="248">
        <f t="shared" si="26"/>
        <v>6.5297000000000009</v>
      </c>
    </row>
    <row r="338" spans="1:7" x14ac:dyDescent="0.5">
      <c r="A338" s="243">
        <f t="shared" si="23"/>
        <v>0.30700000000000022</v>
      </c>
      <c r="B338" s="243">
        <f t="shared" si="24"/>
        <v>0.69299999999999984</v>
      </c>
      <c r="C338" s="82"/>
      <c r="D338" s="82"/>
      <c r="E338" s="247">
        <f t="shared" si="25"/>
        <v>1.1561899616845002</v>
      </c>
      <c r="F338" s="248">
        <f t="shared" si="26"/>
        <v>6.5371500000000022</v>
      </c>
    </row>
    <row r="339" spans="1:7" x14ac:dyDescent="0.5">
      <c r="A339" s="243">
        <f t="shared" si="23"/>
        <v>0.30800000000000022</v>
      </c>
      <c r="B339" s="243">
        <f t="shared" si="24"/>
        <v>0.69199999999999973</v>
      </c>
      <c r="C339" s="82"/>
      <c r="D339" s="82"/>
      <c r="E339" s="247">
        <f t="shared" si="25"/>
        <v>1.1515591343912792</v>
      </c>
      <c r="F339" s="248">
        <f t="shared" si="26"/>
        <v>6.5446000000000009</v>
      </c>
    </row>
    <row r="340" spans="1:7" x14ac:dyDescent="0.5">
      <c r="A340" s="243">
        <f t="shared" si="23"/>
        <v>0.30900000000000022</v>
      </c>
      <c r="B340" s="243">
        <f t="shared" si="24"/>
        <v>0.69099999999999984</v>
      </c>
      <c r="C340" s="82"/>
      <c r="D340" s="82"/>
      <c r="E340" s="247">
        <f t="shared" si="25"/>
        <v>1.1473251271980385</v>
      </c>
      <c r="F340" s="248">
        <f t="shared" si="26"/>
        <v>6.5520500000000013</v>
      </c>
    </row>
    <row r="341" spans="1:7" x14ac:dyDescent="0.5">
      <c r="A341" s="243">
        <f t="shared" si="23"/>
        <v>0.31000000000000022</v>
      </c>
      <c r="B341" s="243">
        <f t="shared" si="24"/>
        <v>0.68999999999999972</v>
      </c>
      <c r="C341" s="82"/>
      <c r="D341" s="82"/>
      <c r="E341" s="247">
        <f t="shared" si="25"/>
        <v>1.1434923480286143</v>
      </c>
      <c r="F341" s="248">
        <f t="shared" si="26"/>
        <v>6.5595000000000017</v>
      </c>
    </row>
    <row r="342" spans="1:7" x14ac:dyDescent="0.5">
      <c r="A342" s="243">
        <f t="shared" si="23"/>
        <v>0.31100000000000022</v>
      </c>
      <c r="B342" s="243">
        <f t="shared" si="24"/>
        <v>0.68899999999999983</v>
      </c>
      <c r="C342" s="82"/>
      <c r="D342" s="82"/>
      <c r="E342" s="247">
        <f t="shared" si="25"/>
        <v>1.1400648435505736</v>
      </c>
      <c r="F342" s="248">
        <f t="shared" si="26"/>
        <v>6.5669500000000021</v>
      </c>
    </row>
    <row r="343" spans="1:7" x14ac:dyDescent="0.5">
      <c r="A343" s="243">
        <f t="shared" si="23"/>
        <v>0.31200000000000022</v>
      </c>
      <c r="B343" s="243">
        <f t="shared" si="24"/>
        <v>0.68799999999999972</v>
      </c>
      <c r="C343" s="82"/>
      <c r="D343" s="82"/>
      <c r="E343" s="247">
        <f t="shared" si="25"/>
        <v>1.1370462787415485</v>
      </c>
      <c r="F343" s="248">
        <f t="shared" si="26"/>
        <v>6.5744000000000007</v>
      </c>
    </row>
    <row r="344" spans="1:7" x14ac:dyDescent="0.5">
      <c r="A344" s="243">
        <f t="shared" si="23"/>
        <v>0.31300000000000022</v>
      </c>
      <c r="B344" s="243">
        <f t="shared" si="24"/>
        <v>0.68699999999999983</v>
      </c>
      <c r="C344" s="82"/>
      <c r="D344" s="82"/>
      <c r="E344" s="247">
        <f t="shared" si="25"/>
        <v>1.1344399179771461</v>
      </c>
      <c r="F344" s="248">
        <f t="shared" si="26"/>
        <v>6.5818500000000011</v>
      </c>
    </row>
    <row r="345" spans="1:7" x14ac:dyDescent="0.5">
      <c r="A345" s="243">
        <f t="shared" si="23"/>
        <v>0.31400000000000022</v>
      </c>
      <c r="B345" s="243">
        <f t="shared" si="24"/>
        <v>0.68599999999999972</v>
      </c>
      <c r="C345" s="82"/>
      <c r="D345" s="82"/>
      <c r="E345" s="247">
        <f t="shared" si="25"/>
        <v>1.1322486078596024</v>
      </c>
      <c r="F345" s="248">
        <f t="shared" si="26"/>
        <v>6.5893000000000015</v>
      </c>
    </row>
    <row r="346" spans="1:7" x14ac:dyDescent="0.5">
      <c r="A346" s="243">
        <f t="shared" si="23"/>
        <v>0.31500000000000022</v>
      </c>
      <c r="B346" s="243">
        <f t="shared" si="24"/>
        <v>0.68499999999999983</v>
      </c>
      <c r="C346" s="82"/>
      <c r="D346" s="82"/>
      <c r="E346" s="247">
        <f t="shared" si="25"/>
        <v>1.1304747619916198</v>
      </c>
      <c r="F346" s="248">
        <f t="shared" si="26"/>
        <v>6.5967500000000019</v>
      </c>
    </row>
    <row r="347" spans="1:7" x14ac:dyDescent="0.5">
      <c r="A347" s="243">
        <f t="shared" si="23"/>
        <v>0.31600000000000023</v>
      </c>
      <c r="B347" s="243">
        <f t="shared" si="24"/>
        <v>0.68399999999999972</v>
      </c>
      <c r="C347" s="82"/>
      <c r="D347" s="82"/>
      <c r="E347" s="247">
        <f t="shared" si="25"/>
        <v>1.1291203478814822</v>
      </c>
      <c r="F347" s="248">
        <f t="shared" si="26"/>
        <v>6.6042000000000005</v>
      </c>
    </row>
    <row r="348" spans="1:7" x14ac:dyDescent="0.5">
      <c r="A348" s="243">
        <f t="shared" si="23"/>
        <v>0.31700000000000023</v>
      </c>
      <c r="B348" s="243">
        <f t="shared" si="24"/>
        <v>0.68299999999999983</v>
      </c>
      <c r="C348" s="82"/>
      <c r="D348" s="82"/>
      <c r="E348" s="247">
        <f t="shared" si="25"/>
        <v>1.1281868761424261</v>
      </c>
      <c r="F348" s="248">
        <f t="shared" si="26"/>
        <v>6.6116500000000018</v>
      </c>
    </row>
    <row r="349" spans="1:7" x14ac:dyDescent="0.5">
      <c r="A349" s="255">
        <f t="shared" si="23"/>
        <v>0.31800000000000023</v>
      </c>
      <c r="B349" s="255">
        <f t="shared" si="24"/>
        <v>0.68199999999999972</v>
      </c>
      <c r="C349" s="192"/>
      <c r="D349" s="192"/>
      <c r="E349" s="256">
        <f t="shared" si="25"/>
        <v>1.1276753921231055</v>
      </c>
      <c r="F349" s="257">
        <f t="shared" si="26"/>
        <v>6.6191000000000013</v>
      </c>
      <c r="G349" s="30"/>
    </row>
    <row r="350" spans="1:7" x14ac:dyDescent="0.5">
      <c r="A350" s="249">
        <f t="shared" si="23"/>
        <v>0.31900000000000023</v>
      </c>
      <c r="B350" s="249">
        <f t="shared" si="24"/>
        <v>0.68099999999999983</v>
      </c>
      <c r="C350" s="250"/>
      <c r="D350" s="250"/>
      <c r="E350" s="251">
        <f t="shared" si="25"/>
        <v>1.127586470076684</v>
      </c>
      <c r="F350" s="252">
        <f t="shared" si="26"/>
        <v>6.6265500000000017</v>
      </c>
      <c r="G350" t="s">
        <v>231</v>
      </c>
    </row>
    <row r="351" spans="1:7" x14ac:dyDescent="0.5">
      <c r="A351" s="243">
        <f t="shared" si="23"/>
        <v>0.32000000000000023</v>
      </c>
      <c r="B351" s="243">
        <f t="shared" si="24"/>
        <v>0.67999999999999972</v>
      </c>
      <c r="C351" s="82"/>
      <c r="D351" s="82"/>
      <c r="E351" s="247">
        <f t="shared" si="25"/>
        <v>1.1279202099439491</v>
      </c>
      <c r="F351" s="248">
        <f t="shared" si="26"/>
        <v>6.6340000000000012</v>
      </c>
    </row>
    <row r="352" spans="1:7" x14ac:dyDescent="0.5">
      <c r="A352" s="243">
        <f t="shared" si="23"/>
        <v>0.32100000000000023</v>
      </c>
      <c r="B352" s="243">
        <f t="shared" si="24"/>
        <v>0.67899999999999983</v>
      </c>
      <c r="C352" s="82"/>
      <c r="D352" s="82"/>
      <c r="E352" s="247">
        <f t="shared" si="25"/>
        <v>1.1286762367924661</v>
      </c>
      <c r="F352" s="248">
        <f t="shared" si="26"/>
        <v>6.6414500000000016</v>
      </c>
    </row>
    <row r="353" spans="1:6" x14ac:dyDescent="0.5">
      <c r="A353" s="243">
        <f t="shared" si="23"/>
        <v>0.32200000000000023</v>
      </c>
      <c r="B353" s="243">
        <f t="shared" si="24"/>
        <v>0.67799999999999971</v>
      </c>
      <c r="C353" s="82"/>
      <c r="D353" s="82"/>
      <c r="E353" s="247">
        <f t="shared" si="25"/>
        <v>1.1298537029191049</v>
      </c>
      <c r="F353" s="248">
        <f t="shared" si="26"/>
        <v>6.6489000000000011</v>
      </c>
    </row>
    <row r="354" spans="1:6" x14ac:dyDescent="0.5">
      <c r="A354" s="243">
        <f t="shared" ref="A354:A417" si="27">+A353+0.1%</f>
        <v>0.32300000000000023</v>
      </c>
      <c r="B354" s="243">
        <f t="shared" ref="B354:B417" si="28">1-A354</f>
        <v>0.67699999999999982</v>
      </c>
      <c r="C354" s="82"/>
      <c r="D354" s="82"/>
      <c r="E354" s="247">
        <f t="shared" ref="E354:E417" si="29">SQRT((A354*$B$7)^2+(B354*$B$8)^2+2*$B$7*A354*$B$8*B354*$E$12)</f>
        <v>1.1314512925884157</v>
      </c>
      <c r="F354" s="248">
        <f t="shared" ref="F354:F417" si="30">+A354*$B$5+B354*$B$6</f>
        <v>6.6563500000000015</v>
      </c>
    </row>
    <row r="355" spans="1:6" x14ac:dyDescent="0.5">
      <c r="A355" s="243">
        <f t="shared" si="27"/>
        <v>0.32400000000000023</v>
      </c>
      <c r="B355" s="243">
        <f t="shared" si="28"/>
        <v>0.67599999999999971</v>
      </c>
      <c r="C355" s="82"/>
      <c r="D355" s="82"/>
      <c r="E355" s="247">
        <f t="shared" si="29"/>
        <v>1.1334672293454293</v>
      </c>
      <c r="F355" s="248">
        <f t="shared" si="30"/>
        <v>6.6638000000000019</v>
      </c>
    </row>
    <row r="356" spans="1:6" x14ac:dyDescent="0.5">
      <c r="A356" s="243">
        <f t="shared" si="27"/>
        <v>0.32500000000000023</v>
      </c>
      <c r="B356" s="243">
        <f t="shared" si="28"/>
        <v>0.67499999999999982</v>
      </c>
      <c r="C356" s="82"/>
      <c r="D356" s="82"/>
      <c r="E356" s="247">
        <f t="shared" si="29"/>
        <v>1.1358992858083852</v>
      </c>
      <c r="F356" s="248">
        <f t="shared" si="30"/>
        <v>6.6712500000000023</v>
      </c>
    </row>
    <row r="357" spans="1:6" x14ac:dyDescent="0.5">
      <c r="A357" s="243">
        <f t="shared" si="27"/>
        <v>0.32600000000000023</v>
      </c>
      <c r="B357" s="243">
        <f t="shared" si="28"/>
        <v>0.67399999999999971</v>
      </c>
      <c r="C357" s="82"/>
      <c r="D357" s="82"/>
      <c r="E357" s="247">
        <f t="shared" si="29"/>
        <v>1.1387447958168666</v>
      </c>
      <c r="F357" s="248">
        <f t="shared" si="30"/>
        <v>6.678700000000001</v>
      </c>
    </row>
    <row r="358" spans="1:6" x14ac:dyDescent="0.5">
      <c r="A358" s="243">
        <f t="shared" si="27"/>
        <v>0.32700000000000023</v>
      </c>
      <c r="B358" s="243">
        <f t="shared" si="28"/>
        <v>0.67299999999999982</v>
      </c>
      <c r="C358" s="82"/>
      <c r="D358" s="82"/>
      <c r="E358" s="247">
        <f t="shared" si="29"/>
        <v>1.1420006687826398</v>
      </c>
      <c r="F358" s="248">
        <f t="shared" si="30"/>
        <v>6.6861500000000014</v>
      </c>
    </row>
    <row r="359" spans="1:6" x14ac:dyDescent="0.5">
      <c r="A359" s="243">
        <f t="shared" si="27"/>
        <v>0.32800000000000024</v>
      </c>
      <c r="B359" s="243">
        <f t="shared" si="28"/>
        <v>0.67199999999999971</v>
      </c>
      <c r="C359" s="82"/>
      <c r="D359" s="82"/>
      <c r="E359" s="247">
        <f t="shared" si="29"/>
        <v>1.1456634060665456</v>
      </c>
      <c r="F359" s="248">
        <f t="shared" si="30"/>
        <v>6.6936000000000018</v>
      </c>
    </row>
    <row r="360" spans="1:6" x14ac:dyDescent="0.5">
      <c r="A360" s="243">
        <f t="shared" si="27"/>
        <v>0.32900000000000024</v>
      </c>
      <c r="B360" s="243">
        <f t="shared" si="28"/>
        <v>0.67099999999999982</v>
      </c>
      <c r="C360" s="82"/>
      <c r="D360" s="82"/>
      <c r="E360" s="247">
        <f t="shared" si="29"/>
        <v>1.1497291191841681</v>
      </c>
      <c r="F360" s="248">
        <f t="shared" si="30"/>
        <v>6.7010500000000022</v>
      </c>
    </row>
    <row r="361" spans="1:6" x14ac:dyDescent="0.5">
      <c r="A361" s="243">
        <f t="shared" si="27"/>
        <v>0.33000000000000024</v>
      </c>
      <c r="B361" s="243">
        <f t="shared" si="28"/>
        <v>0.66999999999999971</v>
      </c>
      <c r="C361" s="82"/>
      <c r="D361" s="82"/>
      <c r="E361" s="247">
        <f t="shared" si="29"/>
        <v>1.154193549626749</v>
      </c>
      <c r="F361" s="248">
        <f t="shared" si="30"/>
        <v>6.7085000000000008</v>
      </c>
    </row>
    <row r="362" spans="1:6" x14ac:dyDescent="0.5">
      <c r="A362" s="243">
        <f t="shared" si="27"/>
        <v>0.33100000000000024</v>
      </c>
      <c r="B362" s="243">
        <f t="shared" si="28"/>
        <v>0.66899999999999982</v>
      </c>
      <c r="C362" s="82"/>
      <c r="D362" s="82"/>
      <c r="E362" s="247">
        <f t="shared" si="29"/>
        <v>1.1590520900718844</v>
      </c>
      <c r="F362" s="248">
        <f t="shared" si="30"/>
        <v>6.7159500000000021</v>
      </c>
    </row>
    <row r="363" spans="1:6" x14ac:dyDescent="0.5">
      <c r="A363" s="243">
        <f t="shared" si="27"/>
        <v>0.33200000000000024</v>
      </c>
      <c r="B363" s="243">
        <f t="shared" si="28"/>
        <v>0.66799999999999971</v>
      </c>
      <c r="C363" s="82"/>
      <c r="D363" s="82"/>
      <c r="E363" s="247">
        <f t="shared" si="29"/>
        <v>1.1642998067508243</v>
      </c>
      <c r="F363" s="248">
        <f t="shared" si="30"/>
        <v>6.7234000000000016</v>
      </c>
    </row>
    <row r="364" spans="1:6" x14ac:dyDescent="0.5">
      <c r="A364" s="243">
        <f t="shared" si="27"/>
        <v>0.33300000000000024</v>
      </c>
      <c r="B364" s="243">
        <f t="shared" si="28"/>
        <v>0.66699999999999982</v>
      </c>
      <c r="C364" s="82"/>
      <c r="D364" s="82"/>
      <c r="E364" s="247">
        <f t="shared" si="29"/>
        <v>1.1699314627361748</v>
      </c>
      <c r="F364" s="248">
        <f t="shared" si="30"/>
        <v>6.730850000000002</v>
      </c>
    </row>
    <row r="365" spans="1:6" x14ac:dyDescent="0.5">
      <c r="A365" s="243">
        <f t="shared" si="27"/>
        <v>0.33400000000000024</v>
      </c>
      <c r="B365" s="243">
        <f t="shared" si="28"/>
        <v>0.6659999999999997</v>
      </c>
      <c r="C365" s="82"/>
      <c r="D365" s="82"/>
      <c r="E365" s="247">
        <f t="shared" si="29"/>
        <v>1.1759415419143926</v>
      </c>
      <c r="F365" s="248">
        <f t="shared" si="30"/>
        <v>6.7383000000000015</v>
      </c>
    </row>
    <row r="366" spans="1:6" x14ac:dyDescent="0.5">
      <c r="A366" s="243">
        <f t="shared" si="27"/>
        <v>0.33500000000000024</v>
      </c>
      <c r="B366" s="243">
        <f t="shared" si="28"/>
        <v>0.66499999999999981</v>
      </c>
      <c r="C366" s="82"/>
      <c r="D366" s="82"/>
      <c r="E366" s="247">
        <f t="shared" si="29"/>
        <v>1.1823242734123365</v>
      </c>
      <c r="F366" s="248">
        <f t="shared" si="30"/>
        <v>6.745750000000001</v>
      </c>
    </row>
    <row r="367" spans="1:6" x14ac:dyDescent="0.5">
      <c r="A367" s="243">
        <f t="shared" si="27"/>
        <v>0.33600000000000024</v>
      </c>
      <c r="B367" s="243">
        <f t="shared" si="28"/>
        <v>0.6639999999999997</v>
      </c>
      <c r="C367" s="82"/>
      <c r="D367" s="82"/>
      <c r="E367" s="247">
        <f t="shared" si="29"/>
        <v>1.189073656255154</v>
      </c>
      <c r="F367" s="248">
        <f t="shared" si="30"/>
        <v>6.7532000000000014</v>
      </c>
    </row>
    <row r="368" spans="1:6" x14ac:dyDescent="0.5">
      <c r="A368" s="243">
        <f t="shared" si="27"/>
        <v>0.33700000000000024</v>
      </c>
      <c r="B368" s="243">
        <f t="shared" si="28"/>
        <v>0.66299999999999981</v>
      </c>
      <c r="C368" s="82"/>
      <c r="D368" s="82"/>
      <c r="E368" s="247">
        <f t="shared" si="29"/>
        <v>1.1961834840441496</v>
      </c>
      <c r="F368" s="248">
        <f t="shared" si="30"/>
        <v>6.7606500000000018</v>
      </c>
    </row>
    <row r="369" spans="1:6" x14ac:dyDescent="0.5">
      <c r="A369" s="243">
        <f t="shared" si="27"/>
        <v>0.33800000000000024</v>
      </c>
      <c r="B369" s="243">
        <f t="shared" si="28"/>
        <v>0.6619999999999997</v>
      </c>
      <c r="C369" s="82"/>
      <c r="D369" s="82"/>
      <c r="E369" s="247">
        <f t="shared" si="29"/>
        <v>1.2036473694566903</v>
      </c>
      <c r="F369" s="248">
        <f t="shared" si="30"/>
        <v>6.7681000000000013</v>
      </c>
    </row>
    <row r="370" spans="1:6" x14ac:dyDescent="0.5">
      <c r="A370" s="243">
        <f t="shared" si="27"/>
        <v>0.33900000000000025</v>
      </c>
      <c r="B370" s="243">
        <f t="shared" si="28"/>
        <v>0.66099999999999981</v>
      </c>
      <c r="C370" s="82"/>
      <c r="D370" s="82"/>
      <c r="E370" s="247">
        <f t="shared" si="29"/>
        <v>1.2114587683862821</v>
      </c>
      <c r="F370" s="248">
        <f t="shared" si="30"/>
        <v>6.7755500000000017</v>
      </c>
    </row>
    <row r="371" spans="1:6" x14ac:dyDescent="0.5">
      <c r="A371" s="243">
        <f t="shared" si="27"/>
        <v>0.34000000000000025</v>
      </c>
      <c r="B371" s="243">
        <f t="shared" si="28"/>
        <v>0.6599999999999997</v>
      </c>
      <c r="C371" s="82"/>
      <c r="D371" s="82"/>
      <c r="E371" s="247">
        <f t="shared" si="29"/>
        <v>1.2196110035581076</v>
      </c>
      <c r="F371" s="248">
        <f t="shared" si="30"/>
        <v>6.7830000000000013</v>
      </c>
    </row>
    <row r="372" spans="1:6" x14ac:dyDescent="0.5">
      <c r="A372" s="243">
        <f t="shared" si="27"/>
        <v>0.34100000000000025</v>
      </c>
      <c r="B372" s="243">
        <f t="shared" si="28"/>
        <v>0.65899999999999981</v>
      </c>
      <c r="C372" s="82"/>
      <c r="D372" s="82"/>
      <c r="E372" s="247">
        <f t="shared" si="29"/>
        <v>1.228097287473598</v>
      </c>
      <c r="F372" s="248">
        <f t="shared" si="30"/>
        <v>6.7904500000000017</v>
      </c>
    </row>
    <row r="373" spans="1:6" x14ac:dyDescent="0.5">
      <c r="A373" s="243">
        <f t="shared" si="27"/>
        <v>0.34200000000000025</v>
      </c>
      <c r="B373" s="243">
        <f t="shared" si="28"/>
        <v>0.6579999999999997</v>
      </c>
      <c r="C373" s="82"/>
      <c r="D373" s="82"/>
      <c r="E373" s="247">
        <f t="shared" si="29"/>
        <v>1.2369107445567793</v>
      </c>
      <c r="F373" s="248">
        <f t="shared" si="30"/>
        <v>6.7979000000000021</v>
      </c>
    </row>
    <row r="374" spans="1:6" x14ac:dyDescent="0.5">
      <c r="A374" s="243">
        <f t="shared" si="27"/>
        <v>0.34300000000000025</v>
      </c>
      <c r="B374" s="243">
        <f t="shared" si="28"/>
        <v>0.65699999999999981</v>
      </c>
      <c r="C374" s="82"/>
      <c r="D374" s="82"/>
      <c r="E374" s="247">
        <f t="shared" si="29"/>
        <v>1.2460444323939677</v>
      </c>
      <c r="F374" s="248">
        <f t="shared" si="30"/>
        <v>6.8053500000000016</v>
      </c>
    </row>
    <row r="375" spans="1:6" x14ac:dyDescent="0.5">
      <c r="A375" s="243">
        <f t="shared" si="27"/>
        <v>0.34400000000000025</v>
      </c>
      <c r="B375" s="243">
        <f t="shared" si="28"/>
        <v>0.65599999999999969</v>
      </c>
      <c r="C375" s="82"/>
      <c r="D375" s="82"/>
      <c r="E375" s="247">
        <f t="shared" si="29"/>
        <v>1.2554913619774584</v>
      </c>
      <c r="F375" s="248">
        <f t="shared" si="30"/>
        <v>6.8128000000000011</v>
      </c>
    </row>
    <row r="376" spans="1:6" x14ac:dyDescent="0.5">
      <c r="A376" s="243">
        <f t="shared" si="27"/>
        <v>0.34500000000000025</v>
      </c>
      <c r="B376" s="243">
        <f t="shared" si="28"/>
        <v>0.6549999999999998</v>
      </c>
      <c r="C376" s="82"/>
      <c r="D376" s="82"/>
      <c r="E376" s="247">
        <f t="shared" si="29"/>
        <v>1.2652445168820148</v>
      </c>
      <c r="F376" s="248">
        <f t="shared" si="30"/>
        <v>6.8202500000000015</v>
      </c>
    </row>
    <row r="377" spans="1:6" x14ac:dyDescent="0.5">
      <c r="A377" s="243">
        <f t="shared" si="27"/>
        <v>0.34600000000000025</v>
      </c>
      <c r="B377" s="243">
        <f t="shared" si="28"/>
        <v>0.65399999999999969</v>
      </c>
      <c r="C377" s="82"/>
      <c r="D377" s="82"/>
      <c r="E377" s="247">
        <f t="shared" si="29"/>
        <v>1.2752968713205599</v>
      </c>
      <c r="F377" s="248">
        <f t="shared" si="30"/>
        <v>6.8277000000000019</v>
      </c>
    </row>
    <row r="378" spans="1:6" x14ac:dyDescent="0.5">
      <c r="A378" s="243">
        <f t="shared" si="27"/>
        <v>0.34700000000000025</v>
      </c>
      <c r="B378" s="243">
        <f t="shared" si="28"/>
        <v>0.6529999999999998</v>
      </c>
      <c r="C378" s="82"/>
      <c r="D378" s="82"/>
      <c r="E378" s="247">
        <f t="shared" si="29"/>
        <v>1.2856414070416433</v>
      </c>
      <c r="F378" s="248">
        <f t="shared" si="30"/>
        <v>6.8351500000000023</v>
      </c>
    </row>
    <row r="379" spans="1:6" x14ac:dyDescent="0.5">
      <c r="A379" s="243">
        <f t="shared" si="27"/>
        <v>0.34800000000000025</v>
      </c>
      <c r="B379" s="243">
        <f t="shared" si="28"/>
        <v>0.65199999999999969</v>
      </c>
      <c r="C379" s="82"/>
      <c r="D379" s="82"/>
      <c r="E379" s="247">
        <f t="shared" si="29"/>
        <v>1.2962711290467051</v>
      </c>
      <c r="F379" s="248">
        <f t="shared" si="30"/>
        <v>6.8426000000000009</v>
      </c>
    </row>
    <row r="380" spans="1:6" x14ac:dyDescent="0.5">
      <c r="A380" s="243">
        <f t="shared" si="27"/>
        <v>0.34900000000000025</v>
      </c>
      <c r="B380" s="243">
        <f t="shared" si="28"/>
        <v>0.6509999999999998</v>
      </c>
      <c r="C380" s="82"/>
      <c r="D380" s="82"/>
      <c r="E380" s="247">
        <f t="shared" si="29"/>
        <v>1.307179080118718</v>
      </c>
      <c r="F380" s="248">
        <f t="shared" si="30"/>
        <v>6.8500500000000022</v>
      </c>
    </row>
    <row r="381" spans="1:6" x14ac:dyDescent="0.5">
      <c r="A381" s="243">
        <f t="shared" si="27"/>
        <v>0.35000000000000026</v>
      </c>
      <c r="B381" s="243">
        <f t="shared" si="28"/>
        <v>0.64999999999999969</v>
      </c>
      <c r="C381" s="82"/>
      <c r="D381" s="82"/>
      <c r="E381" s="247">
        <f t="shared" si="29"/>
        <v>1.3183583541662729</v>
      </c>
      <c r="F381" s="248">
        <f t="shared" si="30"/>
        <v>6.8575000000000017</v>
      </c>
    </row>
    <row r="382" spans="1:6" x14ac:dyDescent="0.5">
      <c r="A382" s="243">
        <f t="shared" si="27"/>
        <v>0.35100000000000026</v>
      </c>
      <c r="B382" s="243">
        <f t="shared" si="28"/>
        <v>0.6489999999999998</v>
      </c>
      <c r="C382" s="82"/>
      <c r="D382" s="82"/>
      <c r="E382" s="247">
        <f t="shared" si="29"/>
        <v>1.3298021083980902</v>
      </c>
      <c r="F382" s="248">
        <f t="shared" si="30"/>
        <v>6.8649500000000021</v>
      </c>
    </row>
    <row r="383" spans="1:6" x14ac:dyDescent="0.5">
      <c r="A383" s="243">
        <f t="shared" si="27"/>
        <v>0.35200000000000026</v>
      </c>
      <c r="B383" s="243">
        <f t="shared" si="28"/>
        <v>0.64799999999999969</v>
      </c>
      <c r="C383" s="82"/>
      <c r="D383" s="82"/>
      <c r="E383" s="247">
        <f t="shared" si="29"/>
        <v>1.3415035743523078</v>
      </c>
      <c r="F383" s="248">
        <f t="shared" si="30"/>
        <v>6.8724000000000016</v>
      </c>
    </row>
    <row r="384" spans="1:6" x14ac:dyDescent="0.5">
      <c r="A384" s="243">
        <f t="shared" si="27"/>
        <v>0.35300000000000026</v>
      </c>
      <c r="B384" s="243">
        <f t="shared" si="28"/>
        <v>0.6469999999999998</v>
      </c>
      <c r="C384" s="82"/>
      <c r="D384" s="82"/>
      <c r="E384" s="247">
        <f t="shared" si="29"/>
        <v>1.3534560678130647</v>
      </c>
      <c r="F384" s="248">
        <f t="shared" si="30"/>
        <v>6.8798500000000011</v>
      </c>
    </row>
    <row r="385" spans="1:6" x14ac:dyDescent="0.5">
      <c r="A385" s="243">
        <f t="shared" si="27"/>
        <v>0.35400000000000026</v>
      </c>
      <c r="B385" s="243">
        <f t="shared" si="28"/>
        <v>0.64599999999999969</v>
      </c>
      <c r="C385" s="82"/>
      <c r="D385" s="82"/>
      <c r="E385" s="247">
        <f t="shared" si="29"/>
        <v>1.3656529976535055</v>
      </c>
      <c r="F385" s="248">
        <f t="shared" si="30"/>
        <v>6.8873000000000015</v>
      </c>
    </row>
    <row r="386" spans="1:6" x14ac:dyDescent="0.5">
      <c r="A386" s="243">
        <f t="shared" si="27"/>
        <v>0.35500000000000026</v>
      </c>
      <c r="B386" s="243">
        <f t="shared" si="28"/>
        <v>0.6449999999999998</v>
      </c>
      <c r="C386" s="82"/>
      <c r="D386" s="82"/>
      <c r="E386" s="247">
        <f t="shared" si="29"/>
        <v>1.3780878736495732</v>
      </c>
      <c r="F386" s="248">
        <f t="shared" si="30"/>
        <v>6.8947500000000019</v>
      </c>
    </row>
    <row r="387" spans="1:6" x14ac:dyDescent="0.5">
      <c r="A387" s="243">
        <f t="shared" si="27"/>
        <v>0.35600000000000026</v>
      </c>
      <c r="B387" s="243">
        <f t="shared" si="28"/>
        <v>0.64399999999999968</v>
      </c>
      <c r="C387" s="82"/>
      <c r="D387" s="82"/>
      <c r="E387" s="247">
        <f t="shared" si="29"/>
        <v>1.3907543133134679</v>
      </c>
      <c r="F387" s="248">
        <f t="shared" si="30"/>
        <v>6.9022000000000023</v>
      </c>
    </row>
    <row r="388" spans="1:6" x14ac:dyDescent="0.5">
      <c r="A388" s="243">
        <f t="shared" si="27"/>
        <v>0.35700000000000026</v>
      </c>
      <c r="B388" s="243">
        <f t="shared" si="28"/>
        <v>0.64299999999999979</v>
      </c>
      <c r="C388" s="82"/>
      <c r="D388" s="82"/>
      <c r="E388" s="247">
        <f t="shared" si="29"/>
        <v>1.4036460477983765</v>
      </c>
      <c r="F388" s="248">
        <f t="shared" si="30"/>
        <v>6.9096500000000018</v>
      </c>
    </row>
    <row r="389" spans="1:6" x14ac:dyDescent="0.5">
      <c r="A389" s="243">
        <f t="shared" si="27"/>
        <v>0.35800000000000026</v>
      </c>
      <c r="B389" s="243">
        <f t="shared" si="28"/>
        <v>0.64199999999999968</v>
      </c>
      <c r="C389" s="82"/>
      <c r="D389" s="82"/>
      <c r="E389" s="247">
        <f t="shared" si="29"/>
        <v>1.4167569269285445</v>
      </c>
      <c r="F389" s="248">
        <f t="shared" si="30"/>
        <v>6.9171000000000014</v>
      </c>
    </row>
    <row r="390" spans="1:6" x14ac:dyDescent="0.5">
      <c r="A390" s="243">
        <f t="shared" si="27"/>
        <v>0.35900000000000026</v>
      </c>
      <c r="B390" s="243">
        <f t="shared" si="28"/>
        <v>0.64099999999999979</v>
      </c>
      <c r="C390" s="82"/>
      <c r="D390" s="82"/>
      <c r="E390" s="247">
        <f t="shared" si="29"/>
        <v>1.4300809234095853</v>
      </c>
      <c r="F390" s="248">
        <f t="shared" si="30"/>
        <v>6.9245500000000018</v>
      </c>
    </row>
    <row r="391" spans="1:6" x14ac:dyDescent="0.5">
      <c r="A391" s="243">
        <f t="shared" si="27"/>
        <v>0.36000000000000026</v>
      </c>
      <c r="B391" s="243">
        <f t="shared" si="28"/>
        <v>0.63999999999999968</v>
      </c>
      <c r="C391" s="82"/>
      <c r="D391" s="82"/>
      <c r="E391" s="247">
        <f t="shared" si="29"/>
        <v>1.4436121362748418</v>
      </c>
      <c r="F391" s="248">
        <f t="shared" si="30"/>
        <v>6.9320000000000013</v>
      </c>
    </row>
    <row r="392" spans="1:6" x14ac:dyDescent="0.5">
      <c r="A392" s="243">
        <f t="shared" si="27"/>
        <v>0.36100000000000027</v>
      </c>
      <c r="B392" s="243">
        <f t="shared" si="28"/>
        <v>0.63899999999999979</v>
      </c>
      <c r="C392" s="82"/>
      <c r="D392" s="82"/>
      <c r="E392" s="247">
        <f t="shared" si="29"/>
        <v>1.4573447936229833</v>
      </c>
      <c r="F392" s="248">
        <f t="shared" si="30"/>
        <v>6.9394500000000017</v>
      </c>
    </row>
    <row r="393" spans="1:6" x14ac:dyDescent="0.5">
      <c r="A393" s="243">
        <f t="shared" si="27"/>
        <v>0.36200000000000027</v>
      </c>
      <c r="B393" s="243">
        <f t="shared" si="28"/>
        <v>0.63799999999999968</v>
      </c>
      <c r="C393" s="82"/>
      <c r="D393" s="82"/>
      <c r="E393" s="247">
        <f t="shared" si="29"/>
        <v>1.4712732547015233</v>
      </c>
      <c r="F393" s="248">
        <f t="shared" si="30"/>
        <v>6.9469000000000012</v>
      </c>
    </row>
    <row r="394" spans="1:6" x14ac:dyDescent="0.5">
      <c r="A394" s="243">
        <f t="shared" si="27"/>
        <v>0.36300000000000027</v>
      </c>
      <c r="B394" s="243">
        <f t="shared" si="28"/>
        <v>0.63699999999999979</v>
      </c>
      <c r="C394" s="82"/>
      <c r="D394" s="82"/>
      <c r="E394" s="247">
        <f t="shared" si="29"/>
        <v>1.4853920113895906</v>
      </c>
      <c r="F394" s="248">
        <f t="shared" si="30"/>
        <v>6.9543500000000025</v>
      </c>
    </row>
    <row r="395" spans="1:6" x14ac:dyDescent="0.5">
      <c r="A395" s="243">
        <f t="shared" si="27"/>
        <v>0.36400000000000027</v>
      </c>
      <c r="B395" s="243">
        <f t="shared" si="28"/>
        <v>0.63599999999999968</v>
      </c>
      <c r="C395" s="82"/>
      <c r="D395" s="82"/>
      <c r="E395" s="247">
        <f t="shared" si="29"/>
        <v>1.4996956891316371</v>
      </c>
      <c r="F395" s="248">
        <f t="shared" si="30"/>
        <v>6.9618000000000011</v>
      </c>
    </row>
    <row r="396" spans="1:6" x14ac:dyDescent="0.5">
      <c r="A396" s="243">
        <f t="shared" si="27"/>
        <v>0.36500000000000027</v>
      </c>
      <c r="B396" s="243">
        <f t="shared" si="28"/>
        <v>0.63499999999999979</v>
      </c>
      <c r="C396" s="82"/>
      <c r="D396" s="82"/>
      <c r="E396" s="247">
        <f t="shared" si="29"/>
        <v>1.5141790473718799</v>
      </c>
      <c r="F396" s="248">
        <f t="shared" si="30"/>
        <v>6.9692500000000024</v>
      </c>
    </row>
    <row r="397" spans="1:6" x14ac:dyDescent="0.5">
      <c r="A397" s="243">
        <f t="shared" si="27"/>
        <v>0.36600000000000027</v>
      </c>
      <c r="B397" s="243">
        <f t="shared" si="28"/>
        <v>0.63399999999999967</v>
      </c>
      <c r="C397" s="82"/>
      <c r="D397" s="82"/>
      <c r="E397" s="247">
        <f t="shared" si="29"/>
        <v>1.5288369795370664</v>
      </c>
      <c r="F397" s="248">
        <f t="shared" si="30"/>
        <v>6.9767000000000019</v>
      </c>
    </row>
    <row r="398" spans="1:6" x14ac:dyDescent="0.5">
      <c r="A398" s="243">
        <f t="shared" si="27"/>
        <v>0.36700000000000027</v>
      </c>
      <c r="B398" s="243">
        <f t="shared" si="28"/>
        <v>0.63299999999999979</v>
      </c>
      <c r="C398" s="82"/>
      <c r="D398" s="82"/>
      <c r="E398" s="247">
        <f t="shared" si="29"/>
        <v>1.5436645126127706</v>
      </c>
      <c r="F398" s="248">
        <f t="shared" si="30"/>
        <v>6.9841500000000014</v>
      </c>
    </row>
    <row r="399" spans="1:6" x14ac:dyDescent="0.5">
      <c r="A399" s="243">
        <f t="shared" si="27"/>
        <v>0.36800000000000027</v>
      </c>
      <c r="B399" s="243">
        <f t="shared" si="28"/>
        <v>0.63199999999999967</v>
      </c>
      <c r="C399" s="82"/>
      <c r="D399" s="82"/>
      <c r="E399" s="247">
        <f t="shared" si="29"/>
        <v>1.5586568063560406</v>
      </c>
      <c r="F399" s="248">
        <f t="shared" si="30"/>
        <v>6.9916000000000018</v>
      </c>
    </row>
    <row r="400" spans="1:6" x14ac:dyDescent="0.5">
      <c r="A400" s="243">
        <f t="shared" si="27"/>
        <v>0.36900000000000027</v>
      </c>
      <c r="B400" s="243">
        <f t="shared" si="28"/>
        <v>0.63099999999999978</v>
      </c>
      <c r="C400" s="82"/>
      <c r="D400" s="82"/>
      <c r="E400" s="247">
        <f t="shared" si="29"/>
        <v>1.5738091521846029</v>
      </c>
      <c r="F400" s="248">
        <f t="shared" si="30"/>
        <v>6.9990500000000022</v>
      </c>
    </row>
    <row r="401" spans="1:6" x14ac:dyDescent="0.5">
      <c r="A401" s="243">
        <f t="shared" si="27"/>
        <v>0.37000000000000027</v>
      </c>
      <c r="B401" s="243">
        <f t="shared" si="28"/>
        <v>0.62999999999999967</v>
      </c>
      <c r="C401" s="82"/>
      <c r="D401" s="82"/>
      <c r="E401" s="247">
        <f t="shared" si="29"/>
        <v>1.589116971780244</v>
      </c>
      <c r="F401" s="248">
        <f t="shared" si="30"/>
        <v>7.0065000000000017</v>
      </c>
    </row>
    <row r="402" spans="1:6" x14ac:dyDescent="0.5">
      <c r="A402" s="243">
        <f t="shared" si="27"/>
        <v>0.37100000000000027</v>
      </c>
      <c r="B402" s="243">
        <f t="shared" si="28"/>
        <v>0.62899999999999978</v>
      </c>
      <c r="C402" s="82"/>
      <c r="D402" s="82"/>
      <c r="E402" s="247">
        <f t="shared" si="29"/>
        <v>1.6045758154415792</v>
      </c>
      <c r="F402" s="248">
        <f t="shared" si="30"/>
        <v>7.0139500000000012</v>
      </c>
    </row>
    <row r="403" spans="1:6" x14ac:dyDescent="0.5">
      <c r="A403" s="243">
        <f t="shared" si="27"/>
        <v>0.37200000000000027</v>
      </c>
      <c r="B403" s="243">
        <f t="shared" si="28"/>
        <v>0.62799999999999967</v>
      </c>
      <c r="C403" s="82"/>
      <c r="D403" s="82"/>
      <c r="E403" s="247">
        <f t="shared" si="29"/>
        <v>1.6201813602186685</v>
      </c>
      <c r="F403" s="248">
        <f t="shared" si="30"/>
        <v>7.0214000000000016</v>
      </c>
    </row>
    <row r="404" spans="1:6" x14ac:dyDescent="0.5">
      <c r="A404" s="243">
        <f t="shared" si="27"/>
        <v>0.37300000000000028</v>
      </c>
      <c r="B404" s="243">
        <f t="shared" si="28"/>
        <v>0.62699999999999978</v>
      </c>
      <c r="C404" s="82"/>
      <c r="D404" s="82"/>
      <c r="E404" s="247">
        <f t="shared" si="29"/>
        <v>1.6359294078596471</v>
      </c>
      <c r="F404" s="248">
        <f t="shared" si="30"/>
        <v>7.028850000000002</v>
      </c>
    </row>
    <row r="405" spans="1:6" x14ac:dyDescent="0.5">
      <c r="A405" s="243">
        <f t="shared" si="27"/>
        <v>0.37400000000000028</v>
      </c>
      <c r="B405" s="243">
        <f t="shared" si="28"/>
        <v>0.62599999999999967</v>
      </c>
      <c r="C405" s="82"/>
      <c r="D405" s="82"/>
      <c r="E405" s="247">
        <f t="shared" si="29"/>
        <v>1.6518158825970968</v>
      </c>
      <c r="F405" s="248">
        <f t="shared" si="30"/>
        <v>7.0363000000000007</v>
      </c>
    </row>
    <row r="406" spans="1:6" x14ac:dyDescent="0.5">
      <c r="A406" s="243">
        <f t="shared" si="27"/>
        <v>0.37500000000000028</v>
      </c>
      <c r="B406" s="243">
        <f t="shared" si="28"/>
        <v>0.62499999999999978</v>
      </c>
      <c r="C406" s="82"/>
      <c r="D406" s="82"/>
      <c r="E406" s="247">
        <f t="shared" si="29"/>
        <v>1.6678368287995153</v>
      </c>
      <c r="F406" s="248">
        <f t="shared" si="30"/>
        <v>7.043750000000002</v>
      </c>
    </row>
    <row r="407" spans="1:6" x14ac:dyDescent="0.5">
      <c r="A407" s="243">
        <f t="shared" si="27"/>
        <v>0.37600000000000028</v>
      </c>
      <c r="B407" s="243">
        <f t="shared" si="28"/>
        <v>0.62399999999999967</v>
      </c>
      <c r="C407" s="82"/>
      <c r="D407" s="82"/>
      <c r="E407" s="247">
        <f t="shared" si="29"/>
        <v>1.68398840851118</v>
      </c>
      <c r="F407" s="248">
        <f t="shared" si="30"/>
        <v>7.0512000000000015</v>
      </c>
    </row>
    <row r="408" spans="1:6" x14ac:dyDescent="0.5">
      <c r="A408" s="243">
        <f t="shared" si="27"/>
        <v>0.37700000000000028</v>
      </c>
      <c r="B408" s="243">
        <f t="shared" si="28"/>
        <v>0.62299999999999978</v>
      </c>
      <c r="C408" s="82"/>
      <c r="D408" s="82"/>
      <c r="E408" s="247">
        <f t="shared" si="29"/>
        <v>1.7002668989014693</v>
      </c>
      <c r="F408" s="248">
        <f t="shared" si="30"/>
        <v>7.0586500000000019</v>
      </c>
    </row>
    <row r="409" spans="1:6" x14ac:dyDescent="0.5">
      <c r="A409" s="243">
        <f t="shared" si="27"/>
        <v>0.37800000000000028</v>
      </c>
      <c r="B409" s="243">
        <f t="shared" si="28"/>
        <v>0.62199999999999966</v>
      </c>
      <c r="C409" s="82"/>
      <c r="D409" s="82"/>
      <c r="E409" s="247">
        <f t="shared" si="29"/>
        <v>1.7166686896428278</v>
      </c>
      <c r="F409" s="248">
        <f t="shared" si="30"/>
        <v>7.0661000000000014</v>
      </c>
    </row>
    <row r="410" spans="1:6" x14ac:dyDescent="0.5">
      <c r="A410" s="243">
        <f t="shared" si="27"/>
        <v>0.37900000000000028</v>
      </c>
      <c r="B410" s="243">
        <f t="shared" si="28"/>
        <v>0.62099999999999977</v>
      </c>
      <c r="C410" s="82"/>
      <c r="D410" s="82"/>
      <c r="E410" s="247">
        <f t="shared" si="29"/>
        <v>1.7331902802346937</v>
      </c>
      <c r="F410" s="248">
        <f t="shared" si="30"/>
        <v>7.0735500000000027</v>
      </c>
    </row>
    <row r="411" spans="1:6" x14ac:dyDescent="0.5">
      <c r="A411" s="243">
        <f t="shared" si="27"/>
        <v>0.38000000000000028</v>
      </c>
      <c r="B411" s="243">
        <f t="shared" si="28"/>
        <v>0.61999999999999966</v>
      </c>
      <c r="C411" s="82"/>
      <c r="D411" s="82"/>
      <c r="E411" s="247">
        <f t="shared" si="29"/>
        <v>1.7498282772889511</v>
      </c>
      <c r="F411" s="248">
        <f t="shared" si="30"/>
        <v>7.0810000000000013</v>
      </c>
    </row>
    <row r="412" spans="1:6" x14ac:dyDescent="0.5">
      <c r="A412" s="243">
        <f t="shared" si="27"/>
        <v>0.38100000000000028</v>
      </c>
      <c r="B412" s="243">
        <f t="shared" si="28"/>
        <v>0.61899999999999977</v>
      </c>
      <c r="C412" s="82"/>
      <c r="D412" s="82"/>
      <c r="E412" s="247">
        <f t="shared" si="29"/>
        <v>1.7665793917908177</v>
      </c>
      <c r="F412" s="248">
        <f t="shared" si="30"/>
        <v>7.0884500000000017</v>
      </c>
    </row>
    <row r="413" spans="1:6" x14ac:dyDescent="0.5">
      <c r="A413" s="243">
        <f t="shared" si="27"/>
        <v>0.38200000000000028</v>
      </c>
      <c r="B413" s="243">
        <f t="shared" si="28"/>
        <v>0.61799999999999966</v>
      </c>
      <c r="C413" s="82"/>
      <c r="D413" s="82"/>
      <c r="E413" s="247">
        <f t="shared" si="29"/>
        <v>1.783440436347685</v>
      </c>
      <c r="F413" s="248">
        <f t="shared" si="30"/>
        <v>7.0959000000000021</v>
      </c>
    </row>
    <row r="414" spans="1:6" x14ac:dyDescent="0.5">
      <c r="A414" s="243">
        <f t="shared" si="27"/>
        <v>0.38300000000000028</v>
      </c>
      <c r="B414" s="243">
        <f t="shared" si="28"/>
        <v>0.61699999999999977</v>
      </c>
      <c r="C414" s="82"/>
      <c r="D414" s="82"/>
      <c r="E414" s="247">
        <f t="shared" si="29"/>
        <v>1.8004083224368916</v>
      </c>
      <c r="F414" s="248">
        <f t="shared" si="30"/>
        <v>7.1033500000000025</v>
      </c>
    </row>
    <row r="415" spans="1:6" x14ac:dyDescent="0.5">
      <c r="A415" s="243">
        <f t="shared" si="27"/>
        <v>0.38400000000000029</v>
      </c>
      <c r="B415" s="243">
        <f t="shared" si="28"/>
        <v>0.61599999999999966</v>
      </c>
      <c r="C415" s="82"/>
      <c r="D415" s="82"/>
      <c r="E415" s="247">
        <f t="shared" si="29"/>
        <v>1.8174800576622618</v>
      </c>
      <c r="F415" s="248">
        <f t="shared" si="30"/>
        <v>7.110800000000002</v>
      </c>
    </row>
    <row r="416" spans="1:6" x14ac:dyDescent="0.5">
      <c r="A416" s="243">
        <f t="shared" si="27"/>
        <v>0.38500000000000029</v>
      </c>
      <c r="B416" s="243">
        <f t="shared" si="28"/>
        <v>0.61499999999999977</v>
      </c>
      <c r="C416" s="82"/>
      <c r="D416" s="82"/>
      <c r="E416" s="247">
        <f t="shared" si="29"/>
        <v>1.83465274302796</v>
      </c>
      <c r="F416" s="248">
        <f t="shared" si="30"/>
        <v>7.1182500000000015</v>
      </c>
    </row>
    <row r="417" spans="1:6" x14ac:dyDescent="0.5">
      <c r="A417" s="243">
        <f t="shared" si="27"/>
        <v>0.38600000000000029</v>
      </c>
      <c r="B417" s="243">
        <f t="shared" si="28"/>
        <v>0.61399999999999966</v>
      </c>
      <c r="C417" s="82"/>
      <c r="D417" s="82"/>
      <c r="E417" s="247">
        <f t="shared" si="29"/>
        <v>1.8519235702371806</v>
      </c>
      <c r="F417" s="248">
        <f t="shared" si="30"/>
        <v>7.1257000000000019</v>
      </c>
    </row>
    <row r="418" spans="1:6" x14ac:dyDescent="0.5">
      <c r="A418" s="243">
        <f t="shared" ref="A418:A481" si="31">+A417+0.1%</f>
        <v>0.38700000000000029</v>
      </c>
      <c r="B418" s="243">
        <f t="shared" ref="B418:B481" si="32">1-A418</f>
        <v>0.61299999999999977</v>
      </c>
      <c r="C418" s="82"/>
      <c r="D418" s="82"/>
      <c r="E418" s="247">
        <f t="shared" ref="E418:E481" si="33">SQRT((A418*$B$7)^2+(B418*$B$8)^2+2*$B$7*A418*$B$8*B418*$E$12)</f>
        <v>1.8692898190221925</v>
      </c>
      <c r="F418" s="248">
        <f t="shared" ref="F418:F481" si="34">+A418*$B$5+B418*$B$6</f>
        <v>7.1331500000000023</v>
      </c>
    </row>
    <row r="419" spans="1:6" x14ac:dyDescent="0.5">
      <c r="A419" s="243">
        <f t="shared" si="31"/>
        <v>0.38800000000000029</v>
      </c>
      <c r="B419" s="243">
        <f t="shared" si="32"/>
        <v>0.61199999999999966</v>
      </c>
      <c r="C419" s="82"/>
      <c r="D419" s="82"/>
      <c r="E419" s="247">
        <f t="shared" si="33"/>
        <v>1.8867488545113857</v>
      </c>
      <c r="F419" s="248">
        <f t="shared" si="34"/>
        <v>7.1406000000000009</v>
      </c>
    </row>
    <row r="420" spans="1:6" x14ac:dyDescent="0.5">
      <c r="A420" s="243">
        <f t="shared" si="31"/>
        <v>0.38900000000000029</v>
      </c>
      <c r="B420" s="243">
        <f t="shared" si="32"/>
        <v>0.61099999999999977</v>
      </c>
      <c r="C420" s="82"/>
      <c r="D420" s="82"/>
      <c r="E420" s="247">
        <f t="shared" si="33"/>
        <v>1.9042981246380566</v>
      </c>
      <c r="F420" s="248">
        <f t="shared" si="34"/>
        <v>7.1480500000000022</v>
      </c>
    </row>
    <row r="421" spans="1:6" x14ac:dyDescent="0.5">
      <c r="A421" s="243">
        <f t="shared" si="31"/>
        <v>0.39000000000000029</v>
      </c>
      <c r="B421" s="243">
        <f t="shared" si="32"/>
        <v>0.60999999999999965</v>
      </c>
      <c r="C421" s="82"/>
      <c r="D421" s="82"/>
      <c r="E421" s="247">
        <f t="shared" si="33"/>
        <v>1.9219351575950792</v>
      </c>
      <c r="F421" s="248">
        <f t="shared" si="34"/>
        <v>7.1555000000000017</v>
      </c>
    </row>
    <row r="422" spans="1:6" x14ac:dyDescent="0.5">
      <c r="A422" s="243">
        <f t="shared" si="31"/>
        <v>0.39100000000000029</v>
      </c>
      <c r="B422" s="243">
        <f t="shared" si="32"/>
        <v>0.60899999999999976</v>
      </c>
      <c r="C422" s="82"/>
      <c r="D422" s="82"/>
      <c r="E422" s="247">
        <f t="shared" si="33"/>
        <v>1.9396575593387662</v>
      </c>
      <c r="F422" s="248">
        <f t="shared" si="34"/>
        <v>7.1629500000000021</v>
      </c>
    </row>
    <row r="423" spans="1:6" x14ac:dyDescent="0.5">
      <c r="A423" s="243">
        <f t="shared" si="31"/>
        <v>0.39200000000000029</v>
      </c>
      <c r="B423" s="243">
        <f t="shared" si="32"/>
        <v>0.60799999999999965</v>
      </c>
      <c r="C423" s="82"/>
      <c r="D423" s="82"/>
      <c r="E423" s="247">
        <f t="shared" si="33"/>
        <v>1.9574630111447877</v>
      </c>
      <c r="F423" s="248">
        <f t="shared" si="34"/>
        <v>7.1704000000000017</v>
      </c>
    </row>
    <row r="424" spans="1:6" x14ac:dyDescent="0.5">
      <c r="A424" s="243">
        <f t="shared" si="31"/>
        <v>0.39300000000000029</v>
      </c>
      <c r="B424" s="243">
        <f t="shared" si="32"/>
        <v>0.60699999999999976</v>
      </c>
      <c r="C424" s="82"/>
      <c r="D424" s="82"/>
      <c r="E424" s="247">
        <f t="shared" si="33"/>
        <v>1.975349267218337</v>
      </c>
      <c r="F424" s="248">
        <f t="shared" si="34"/>
        <v>7.1778500000000021</v>
      </c>
    </row>
    <row r="425" spans="1:6" x14ac:dyDescent="0.5">
      <c r="A425" s="243">
        <f t="shared" si="31"/>
        <v>0.39400000000000029</v>
      </c>
      <c r="B425" s="243">
        <f t="shared" si="32"/>
        <v>0.60599999999999965</v>
      </c>
      <c r="C425" s="82"/>
      <c r="D425" s="82"/>
      <c r="E425" s="247">
        <f t="shared" si="33"/>
        <v>1.9933141523603393</v>
      </c>
      <c r="F425" s="248">
        <f t="shared" si="34"/>
        <v>7.1853000000000016</v>
      </c>
    </row>
    <row r="426" spans="1:6" x14ac:dyDescent="0.5">
      <c r="A426" s="243">
        <f t="shared" si="31"/>
        <v>0.3950000000000003</v>
      </c>
      <c r="B426" s="243">
        <f t="shared" si="32"/>
        <v>0.60499999999999976</v>
      </c>
      <c r="C426" s="82"/>
      <c r="D426" s="82"/>
      <c r="E426" s="247">
        <f t="shared" si="33"/>
        <v>2.0113555596910317</v>
      </c>
      <c r="F426" s="248">
        <f t="shared" si="34"/>
        <v>7.192750000000002</v>
      </c>
    </row>
    <row r="427" spans="1:6" x14ac:dyDescent="0.5">
      <c r="A427" s="243">
        <f t="shared" si="31"/>
        <v>0.3960000000000003</v>
      </c>
      <c r="B427" s="243">
        <f t="shared" si="32"/>
        <v>0.60399999999999965</v>
      </c>
      <c r="C427" s="82"/>
      <c r="D427" s="82"/>
      <c r="E427" s="247">
        <f t="shared" si="33"/>
        <v>2.0294714484318406</v>
      </c>
      <c r="F427" s="248">
        <f t="shared" si="34"/>
        <v>7.2002000000000015</v>
      </c>
    </row>
    <row r="428" spans="1:6" x14ac:dyDescent="0.5">
      <c r="A428" s="243">
        <f t="shared" si="31"/>
        <v>0.3970000000000003</v>
      </c>
      <c r="B428" s="243">
        <f t="shared" si="32"/>
        <v>0.60299999999999976</v>
      </c>
      <c r="C428" s="82"/>
      <c r="D428" s="82"/>
      <c r="E428" s="247">
        <f t="shared" si="33"/>
        <v>2.047659841746186</v>
      </c>
      <c r="F428" s="248">
        <f t="shared" si="34"/>
        <v>7.2076500000000028</v>
      </c>
    </row>
    <row r="429" spans="1:6" x14ac:dyDescent="0.5">
      <c r="A429" s="243">
        <f t="shared" si="31"/>
        <v>0.3980000000000003</v>
      </c>
      <c r="B429" s="243">
        <f t="shared" si="32"/>
        <v>0.60199999999999965</v>
      </c>
      <c r="C429" s="82"/>
      <c r="D429" s="82"/>
      <c r="E429" s="247">
        <f t="shared" si="33"/>
        <v>2.0659188246395437</v>
      </c>
      <c r="F429" s="248">
        <f t="shared" si="34"/>
        <v>7.2151000000000023</v>
      </c>
    </row>
    <row r="430" spans="1:6" x14ac:dyDescent="0.5">
      <c r="A430" s="243">
        <f t="shared" si="31"/>
        <v>0.3990000000000003</v>
      </c>
      <c r="B430" s="243">
        <f t="shared" si="32"/>
        <v>0.60099999999999976</v>
      </c>
      <c r="C430" s="82"/>
      <c r="D430" s="82"/>
      <c r="E430" s="247">
        <f t="shared" si="33"/>
        <v>2.0842465419186906</v>
      </c>
      <c r="F430" s="248">
        <f t="shared" si="34"/>
        <v>7.2225500000000018</v>
      </c>
    </row>
    <row r="431" spans="1:6" x14ac:dyDescent="0.5">
      <c r="A431" s="243">
        <f t="shared" si="31"/>
        <v>0.4000000000000003</v>
      </c>
      <c r="B431" s="243">
        <f t="shared" si="32"/>
        <v>0.59999999999999964</v>
      </c>
      <c r="C431" s="82"/>
      <c r="D431" s="82"/>
      <c r="E431" s="247">
        <f t="shared" si="33"/>
        <v>2.1026411962101452</v>
      </c>
      <c r="F431" s="248">
        <f t="shared" si="34"/>
        <v>7.2300000000000022</v>
      </c>
    </row>
    <row r="432" spans="1:6" x14ac:dyDescent="0.5">
      <c r="A432" s="243">
        <f t="shared" si="31"/>
        <v>0.4010000000000003</v>
      </c>
      <c r="B432" s="243">
        <f t="shared" si="32"/>
        <v>0.59899999999999975</v>
      </c>
      <c r="C432" s="82"/>
      <c r="D432" s="82"/>
      <c r="E432" s="247">
        <f t="shared" si="33"/>
        <v>2.1211010460371824</v>
      </c>
      <c r="F432" s="248">
        <f t="shared" si="34"/>
        <v>7.2374500000000026</v>
      </c>
    </row>
    <row r="433" spans="1:6" x14ac:dyDescent="0.5">
      <c r="A433" s="243">
        <f t="shared" si="31"/>
        <v>0.4020000000000003</v>
      </c>
      <c r="B433" s="243">
        <f t="shared" si="32"/>
        <v>0.59799999999999964</v>
      </c>
      <c r="C433" s="82"/>
      <c r="D433" s="82"/>
      <c r="E433" s="247">
        <f t="shared" si="33"/>
        <v>2.139624403955056</v>
      </c>
      <c r="F433" s="248">
        <f t="shared" si="34"/>
        <v>7.2449000000000012</v>
      </c>
    </row>
    <row r="434" spans="1:6" x14ac:dyDescent="0.5">
      <c r="A434" s="243">
        <f t="shared" si="31"/>
        <v>0.4030000000000003</v>
      </c>
      <c r="B434" s="243">
        <f t="shared" si="32"/>
        <v>0.59699999999999975</v>
      </c>
      <c r="C434" s="82"/>
      <c r="D434" s="82"/>
      <c r="E434" s="247">
        <f t="shared" si="33"/>
        <v>2.158209634743582</v>
      </c>
      <c r="F434" s="248">
        <f t="shared" si="34"/>
        <v>7.2523500000000016</v>
      </c>
    </row>
    <row r="435" spans="1:6" x14ac:dyDescent="0.5">
      <c r="A435" s="243">
        <f t="shared" si="31"/>
        <v>0.4040000000000003</v>
      </c>
      <c r="B435" s="243">
        <f t="shared" si="32"/>
        <v>0.59599999999999964</v>
      </c>
      <c r="C435" s="82"/>
      <c r="D435" s="82"/>
      <c r="E435" s="247">
        <f t="shared" si="33"/>
        <v>2.1768551536563066</v>
      </c>
      <c r="F435" s="248">
        <f t="shared" si="34"/>
        <v>7.259800000000002</v>
      </c>
    </row>
    <row r="436" spans="1:6" x14ac:dyDescent="0.5">
      <c r="A436" s="243">
        <f t="shared" si="31"/>
        <v>0.4050000000000003</v>
      </c>
      <c r="B436" s="243">
        <f t="shared" si="32"/>
        <v>0.59499999999999975</v>
      </c>
      <c r="C436" s="82"/>
      <c r="D436" s="82"/>
      <c r="E436" s="247">
        <f t="shared" si="33"/>
        <v>2.1955594247252828</v>
      </c>
      <c r="F436" s="248">
        <f t="shared" si="34"/>
        <v>7.2672500000000024</v>
      </c>
    </row>
    <row r="437" spans="1:6" x14ac:dyDescent="0.5">
      <c r="A437" s="243">
        <f t="shared" si="31"/>
        <v>0.40600000000000031</v>
      </c>
      <c r="B437" s="243">
        <f t="shared" si="32"/>
        <v>0.59399999999999964</v>
      </c>
      <c r="C437" s="82"/>
      <c r="D437" s="82"/>
      <c r="E437" s="247">
        <f t="shared" si="33"/>
        <v>2.2143209591204305</v>
      </c>
      <c r="F437" s="248">
        <f t="shared" si="34"/>
        <v>7.2747000000000011</v>
      </c>
    </row>
    <row r="438" spans="1:6" x14ac:dyDescent="0.5">
      <c r="A438" s="243">
        <f t="shared" si="31"/>
        <v>0.40700000000000031</v>
      </c>
      <c r="B438" s="243">
        <f t="shared" si="32"/>
        <v>0.59299999999999975</v>
      </c>
      <c r="C438" s="82"/>
      <c r="D438" s="82"/>
      <c r="E438" s="247">
        <f t="shared" si="33"/>
        <v>2.2331383135623346</v>
      </c>
      <c r="F438" s="248">
        <f t="shared" si="34"/>
        <v>7.2821500000000023</v>
      </c>
    </row>
    <row r="439" spans="1:6" x14ac:dyDescent="0.5">
      <c r="A439" s="243">
        <f t="shared" si="31"/>
        <v>0.40800000000000031</v>
      </c>
      <c r="B439" s="243">
        <f t="shared" si="32"/>
        <v>0.59199999999999964</v>
      </c>
      <c r="C439" s="82"/>
      <c r="D439" s="82"/>
      <c r="E439" s="247">
        <f t="shared" si="33"/>
        <v>2.2520100887873555</v>
      </c>
      <c r="F439" s="248">
        <f t="shared" si="34"/>
        <v>7.2896000000000019</v>
      </c>
    </row>
    <row r="440" spans="1:6" x14ac:dyDescent="0.5">
      <c r="A440" s="243">
        <f t="shared" si="31"/>
        <v>0.40900000000000031</v>
      </c>
      <c r="B440" s="243">
        <f t="shared" si="32"/>
        <v>0.59099999999999975</v>
      </c>
      <c r="C440" s="82"/>
      <c r="D440" s="82"/>
      <c r="E440" s="247">
        <f t="shared" si="33"/>
        <v>2.2709349280637761</v>
      </c>
      <c r="F440" s="248">
        <f t="shared" si="34"/>
        <v>7.2970500000000023</v>
      </c>
    </row>
    <row r="441" spans="1:6" x14ac:dyDescent="0.5">
      <c r="A441" s="243">
        <f t="shared" si="31"/>
        <v>0.41000000000000031</v>
      </c>
      <c r="B441" s="243">
        <f t="shared" si="32"/>
        <v>0.58999999999999964</v>
      </c>
      <c r="C441" s="82"/>
      <c r="D441" s="82"/>
      <c r="E441" s="247">
        <f t="shared" si="33"/>
        <v>2.2899115157577663</v>
      </c>
      <c r="F441" s="248">
        <f t="shared" si="34"/>
        <v>7.3045000000000018</v>
      </c>
    </row>
    <row r="442" spans="1:6" x14ac:dyDescent="0.5">
      <c r="A442" s="243">
        <f t="shared" si="31"/>
        <v>0.41100000000000031</v>
      </c>
      <c r="B442" s="243">
        <f t="shared" si="32"/>
        <v>0.58899999999999975</v>
      </c>
      <c r="C442" s="82"/>
      <c r="D442" s="82"/>
      <c r="E442" s="247">
        <f t="shared" si="33"/>
        <v>2.3089385759478378</v>
      </c>
      <c r="F442" s="248">
        <f t="shared" si="34"/>
        <v>7.3119500000000031</v>
      </c>
    </row>
    <row r="443" spans="1:6" x14ac:dyDescent="0.5">
      <c r="A443" s="243">
        <f t="shared" si="31"/>
        <v>0.41200000000000031</v>
      </c>
      <c r="B443" s="243">
        <f t="shared" si="32"/>
        <v>0.58799999999999963</v>
      </c>
      <c r="C443" s="82"/>
      <c r="D443" s="82"/>
      <c r="E443" s="247">
        <f t="shared" si="33"/>
        <v>2.3280148710865296</v>
      </c>
      <c r="F443" s="248">
        <f t="shared" si="34"/>
        <v>7.3194000000000017</v>
      </c>
    </row>
    <row r="444" spans="1:6" x14ac:dyDescent="0.5">
      <c r="A444" s="243">
        <f t="shared" si="31"/>
        <v>0.41300000000000031</v>
      </c>
      <c r="B444" s="243">
        <f t="shared" si="32"/>
        <v>0.58699999999999974</v>
      </c>
      <c r="C444" s="82"/>
      <c r="D444" s="82"/>
      <c r="E444" s="247">
        <f t="shared" si="33"/>
        <v>2.3471392007079652</v>
      </c>
      <c r="F444" s="248">
        <f t="shared" si="34"/>
        <v>7.3268500000000021</v>
      </c>
    </row>
    <row r="445" spans="1:6" x14ac:dyDescent="0.5">
      <c r="A445" s="243">
        <f t="shared" si="31"/>
        <v>0.41400000000000031</v>
      </c>
      <c r="B445" s="243">
        <f t="shared" si="32"/>
        <v>0.58599999999999963</v>
      </c>
      <c r="C445" s="82"/>
      <c r="D445" s="82"/>
      <c r="E445" s="247">
        <f t="shared" si="33"/>
        <v>2.3663104001799984</v>
      </c>
      <c r="F445" s="248">
        <f t="shared" si="34"/>
        <v>7.3343000000000025</v>
      </c>
    </row>
    <row r="446" spans="1:6" x14ac:dyDescent="0.5">
      <c r="A446" s="243">
        <f t="shared" si="31"/>
        <v>0.41500000000000031</v>
      </c>
      <c r="B446" s="243">
        <f t="shared" si="32"/>
        <v>0.58499999999999974</v>
      </c>
      <c r="C446" s="82"/>
      <c r="D446" s="82"/>
      <c r="E446" s="247">
        <f t="shared" si="33"/>
        <v>2.3855273394995953</v>
      </c>
      <c r="F446" s="248">
        <f t="shared" si="34"/>
        <v>7.3417500000000029</v>
      </c>
    </row>
    <row r="447" spans="1:6" x14ac:dyDescent="0.5">
      <c r="A447" s="243">
        <f t="shared" si="31"/>
        <v>0.41600000000000031</v>
      </c>
      <c r="B447" s="243">
        <f t="shared" si="32"/>
        <v>0.58399999999999963</v>
      </c>
      <c r="C447" s="82"/>
      <c r="D447" s="82"/>
      <c r="E447" s="247">
        <f t="shared" si="33"/>
        <v>2.4047889221301801</v>
      </c>
      <c r="F447" s="248">
        <f t="shared" si="34"/>
        <v>7.3492000000000015</v>
      </c>
    </row>
    <row r="448" spans="1:6" x14ac:dyDescent="0.5">
      <c r="A448" s="243">
        <f t="shared" si="31"/>
        <v>0.41700000000000031</v>
      </c>
      <c r="B448" s="243">
        <f t="shared" si="32"/>
        <v>0.58299999999999974</v>
      </c>
      <c r="C448" s="82"/>
      <c r="D448" s="82"/>
      <c r="E448" s="247">
        <f t="shared" si="33"/>
        <v>2.4240940838795919</v>
      </c>
      <c r="F448" s="248">
        <f t="shared" si="34"/>
        <v>7.3566500000000019</v>
      </c>
    </row>
    <row r="449" spans="1:6" x14ac:dyDescent="0.5">
      <c r="A449" s="243">
        <f t="shared" si="31"/>
        <v>0.41800000000000032</v>
      </c>
      <c r="B449" s="243">
        <f t="shared" si="32"/>
        <v>0.58199999999999963</v>
      </c>
      <c r="C449" s="82"/>
      <c r="D449" s="82"/>
      <c r="E449" s="247">
        <f t="shared" si="33"/>
        <v>2.4434417918174436</v>
      </c>
      <c r="F449" s="248">
        <f t="shared" si="34"/>
        <v>7.3641000000000023</v>
      </c>
    </row>
    <row r="450" spans="1:6" x14ac:dyDescent="0.5">
      <c r="A450" s="243">
        <f t="shared" si="31"/>
        <v>0.41900000000000032</v>
      </c>
      <c r="B450" s="243">
        <f t="shared" si="32"/>
        <v>0.58099999999999974</v>
      </c>
      <c r="C450" s="82"/>
      <c r="D450" s="82"/>
      <c r="E450" s="247">
        <f t="shared" si="33"/>
        <v>2.4628310432305391</v>
      </c>
      <c r="F450" s="248">
        <f t="shared" si="34"/>
        <v>7.3715500000000018</v>
      </c>
    </row>
    <row r="451" spans="1:6" x14ac:dyDescent="0.5">
      <c r="A451" s="243">
        <f t="shared" si="31"/>
        <v>0.42000000000000032</v>
      </c>
      <c r="B451" s="243">
        <f t="shared" si="32"/>
        <v>0.57999999999999963</v>
      </c>
      <c r="C451" s="82"/>
      <c r="D451" s="82"/>
      <c r="E451" s="247">
        <f t="shared" si="33"/>
        <v>2.4822608646151672</v>
      </c>
      <c r="F451" s="248">
        <f t="shared" si="34"/>
        <v>7.3790000000000013</v>
      </c>
    </row>
    <row r="452" spans="1:6" x14ac:dyDescent="0.5">
      <c r="A452" s="243">
        <f t="shared" si="31"/>
        <v>0.42100000000000032</v>
      </c>
      <c r="B452" s="243">
        <f t="shared" si="32"/>
        <v>0.57899999999999974</v>
      </c>
      <c r="C452" s="82"/>
      <c r="D452" s="82"/>
      <c r="E452" s="247">
        <f t="shared" si="33"/>
        <v>2.5017303107049802</v>
      </c>
      <c r="F452" s="248">
        <f t="shared" si="34"/>
        <v>7.3864500000000026</v>
      </c>
    </row>
    <row r="453" spans="1:6" x14ac:dyDescent="0.5">
      <c r="A453" s="243">
        <f t="shared" si="31"/>
        <v>0.42200000000000032</v>
      </c>
      <c r="B453" s="243">
        <f t="shared" si="32"/>
        <v>0.57799999999999963</v>
      </c>
      <c r="C453" s="82"/>
      <c r="D453" s="82"/>
      <c r="E453" s="247">
        <f t="shared" si="33"/>
        <v>2.5212384635333547</v>
      </c>
      <c r="F453" s="248">
        <f t="shared" si="34"/>
        <v>7.3939000000000021</v>
      </c>
    </row>
    <row r="454" spans="1:6" x14ac:dyDescent="0.5">
      <c r="A454" s="243">
        <f t="shared" si="31"/>
        <v>0.42300000000000032</v>
      </c>
      <c r="B454" s="243">
        <f t="shared" si="32"/>
        <v>0.57699999999999974</v>
      </c>
      <c r="C454" s="82"/>
      <c r="D454" s="82"/>
      <c r="E454" s="247">
        <f t="shared" si="33"/>
        <v>2.5407844315289769</v>
      </c>
      <c r="F454" s="248">
        <f t="shared" si="34"/>
        <v>7.4013500000000025</v>
      </c>
    </row>
    <row r="455" spans="1:6" x14ac:dyDescent="0.5">
      <c r="A455" s="243">
        <f t="shared" si="31"/>
        <v>0.42400000000000032</v>
      </c>
      <c r="B455" s="243">
        <f t="shared" si="32"/>
        <v>0.57599999999999962</v>
      </c>
      <c r="C455" s="82"/>
      <c r="D455" s="82"/>
      <c r="E455" s="247">
        <f t="shared" si="33"/>
        <v>2.5603673486435574</v>
      </c>
      <c r="F455" s="248">
        <f t="shared" si="34"/>
        <v>7.4088000000000021</v>
      </c>
    </row>
    <row r="456" spans="1:6" x14ac:dyDescent="0.5">
      <c r="A456" s="243">
        <f t="shared" si="31"/>
        <v>0.42500000000000032</v>
      </c>
      <c r="B456" s="243">
        <f t="shared" si="32"/>
        <v>0.57499999999999973</v>
      </c>
      <c r="C456" s="82"/>
      <c r="D456" s="82"/>
      <c r="E456" s="247">
        <f t="shared" si="33"/>
        <v>2.5799863735105335</v>
      </c>
      <c r="F456" s="248">
        <f t="shared" si="34"/>
        <v>7.4162500000000025</v>
      </c>
    </row>
    <row r="457" spans="1:6" x14ac:dyDescent="0.5">
      <c r="A457" s="243">
        <f t="shared" si="31"/>
        <v>0.42600000000000032</v>
      </c>
      <c r="B457" s="243">
        <f t="shared" si="32"/>
        <v>0.57399999999999962</v>
      </c>
      <c r="C457" s="82"/>
      <c r="D457" s="82"/>
      <c r="E457" s="247">
        <f t="shared" si="33"/>
        <v>2.5996406886337264</v>
      </c>
      <c r="F457" s="248">
        <f t="shared" si="34"/>
        <v>7.423700000000002</v>
      </c>
    </row>
    <row r="458" spans="1:6" x14ac:dyDescent="0.5">
      <c r="A458" s="243">
        <f t="shared" si="31"/>
        <v>0.42700000000000032</v>
      </c>
      <c r="B458" s="243">
        <f t="shared" si="32"/>
        <v>0.57299999999999973</v>
      </c>
      <c r="C458" s="82"/>
      <c r="D458" s="82"/>
      <c r="E458" s="247">
        <f t="shared" si="33"/>
        <v>2.6193294996048211</v>
      </c>
      <c r="F458" s="248">
        <f t="shared" si="34"/>
        <v>7.4311500000000024</v>
      </c>
    </row>
    <row r="459" spans="1:6" x14ac:dyDescent="0.5">
      <c r="A459" s="243">
        <f t="shared" si="31"/>
        <v>0.42800000000000032</v>
      </c>
      <c r="B459" s="243">
        <f t="shared" si="32"/>
        <v>0.57199999999999962</v>
      </c>
      <c r="C459" s="82"/>
      <c r="D459" s="82"/>
      <c r="E459" s="247">
        <f t="shared" si="33"/>
        <v>2.6390520343487043</v>
      </c>
      <c r="F459" s="248">
        <f t="shared" si="34"/>
        <v>7.4386000000000019</v>
      </c>
    </row>
    <row r="460" spans="1:6" x14ac:dyDescent="0.5">
      <c r="A460" s="243">
        <f t="shared" si="31"/>
        <v>0.42900000000000033</v>
      </c>
      <c r="B460" s="243">
        <f t="shared" si="32"/>
        <v>0.57099999999999973</v>
      </c>
      <c r="C460" s="82"/>
      <c r="D460" s="82"/>
      <c r="E460" s="247">
        <f t="shared" si="33"/>
        <v>2.6588075423956563</v>
      </c>
      <c r="F460" s="248">
        <f t="shared" si="34"/>
        <v>7.4460500000000032</v>
      </c>
    </row>
    <row r="461" spans="1:6" x14ac:dyDescent="0.5">
      <c r="A461" s="243">
        <f t="shared" si="31"/>
        <v>0.43000000000000033</v>
      </c>
      <c r="B461" s="243">
        <f t="shared" si="32"/>
        <v>0.56999999999999962</v>
      </c>
      <c r="C461" s="82"/>
      <c r="D461" s="82"/>
      <c r="E461" s="247">
        <f t="shared" si="33"/>
        <v>2.6785952941794027</v>
      </c>
      <c r="F461" s="248">
        <f t="shared" si="34"/>
        <v>7.4535000000000018</v>
      </c>
    </row>
    <row r="462" spans="1:6" x14ac:dyDescent="0.5">
      <c r="A462" s="243">
        <f t="shared" si="31"/>
        <v>0.43100000000000033</v>
      </c>
      <c r="B462" s="243">
        <f t="shared" si="32"/>
        <v>0.56899999999999973</v>
      </c>
      <c r="C462" s="82"/>
      <c r="D462" s="82"/>
      <c r="E462" s="247">
        <f t="shared" si="33"/>
        <v>2.6984145803601098</v>
      </c>
      <c r="F462" s="248">
        <f t="shared" si="34"/>
        <v>7.4609500000000022</v>
      </c>
    </row>
    <row r="463" spans="1:6" x14ac:dyDescent="0.5">
      <c r="A463" s="243">
        <f t="shared" si="31"/>
        <v>0.43200000000000033</v>
      </c>
      <c r="B463" s="243">
        <f t="shared" si="32"/>
        <v>0.56799999999999962</v>
      </c>
      <c r="C463" s="82"/>
      <c r="D463" s="82"/>
      <c r="E463" s="247">
        <f t="shared" si="33"/>
        <v>2.7182647111714555</v>
      </c>
      <c r="F463" s="248">
        <f t="shared" si="34"/>
        <v>7.4684000000000026</v>
      </c>
    </row>
    <row r="464" spans="1:6" x14ac:dyDescent="0.5">
      <c r="A464" s="243">
        <f t="shared" si="31"/>
        <v>0.43300000000000033</v>
      </c>
      <c r="B464" s="243">
        <f t="shared" si="32"/>
        <v>0.56699999999999973</v>
      </c>
      <c r="C464" s="82"/>
      <c r="D464" s="82"/>
      <c r="E464" s="247">
        <f t="shared" si="33"/>
        <v>2.7381450157908072</v>
      </c>
      <c r="F464" s="248">
        <f t="shared" si="34"/>
        <v>7.4758500000000021</v>
      </c>
    </row>
    <row r="465" spans="1:6" x14ac:dyDescent="0.5">
      <c r="A465" s="243">
        <f t="shared" si="31"/>
        <v>0.43400000000000033</v>
      </c>
      <c r="B465" s="243">
        <f t="shared" si="32"/>
        <v>0.56599999999999961</v>
      </c>
      <c r="C465" s="82"/>
      <c r="D465" s="82"/>
      <c r="E465" s="247">
        <f t="shared" si="33"/>
        <v>2.7580548417317665</v>
      </c>
      <c r="F465" s="248">
        <f t="shared" si="34"/>
        <v>7.4833000000000016</v>
      </c>
    </row>
    <row r="466" spans="1:6" x14ac:dyDescent="0.5">
      <c r="A466" s="243">
        <f t="shared" si="31"/>
        <v>0.43500000000000033</v>
      </c>
      <c r="B466" s="243">
        <f t="shared" si="32"/>
        <v>0.56499999999999972</v>
      </c>
      <c r="C466" s="82"/>
      <c r="D466" s="82"/>
      <c r="E466" s="247">
        <f t="shared" si="33"/>
        <v>2.7779935542581868</v>
      </c>
      <c r="F466" s="248">
        <f t="shared" si="34"/>
        <v>7.490750000000002</v>
      </c>
    </row>
    <row r="467" spans="1:6" x14ac:dyDescent="0.5">
      <c r="A467" s="243">
        <f t="shared" si="31"/>
        <v>0.43600000000000033</v>
      </c>
      <c r="B467" s="243">
        <f t="shared" si="32"/>
        <v>0.56399999999999961</v>
      </c>
      <c r="C467" s="82"/>
      <c r="D467" s="82"/>
      <c r="E467" s="247">
        <f t="shared" si="33"/>
        <v>2.7979605358189104</v>
      </c>
      <c r="F467" s="248">
        <f t="shared" si="34"/>
        <v>7.4982000000000024</v>
      </c>
    </row>
    <row r="468" spans="1:6" x14ac:dyDescent="0.5">
      <c r="A468" s="243">
        <f t="shared" si="31"/>
        <v>0.43700000000000033</v>
      </c>
      <c r="B468" s="243">
        <f t="shared" si="32"/>
        <v>0.56299999999999972</v>
      </c>
      <c r="C468" s="82"/>
      <c r="D468" s="82"/>
      <c r="E468" s="247">
        <f t="shared" si="33"/>
        <v>2.8179551855024298</v>
      </c>
      <c r="F468" s="248">
        <f t="shared" si="34"/>
        <v>7.5056500000000019</v>
      </c>
    </row>
    <row r="469" spans="1:6" x14ac:dyDescent="0.5">
      <c r="A469" s="243">
        <f t="shared" si="31"/>
        <v>0.43800000000000033</v>
      </c>
      <c r="B469" s="243">
        <f t="shared" si="32"/>
        <v>0.56199999999999961</v>
      </c>
      <c r="C469" s="82"/>
      <c r="D469" s="82"/>
      <c r="E469" s="247">
        <f t="shared" si="33"/>
        <v>2.8379769185107966</v>
      </c>
      <c r="F469" s="248">
        <f t="shared" si="34"/>
        <v>7.5131000000000014</v>
      </c>
    </row>
    <row r="470" spans="1:6" x14ac:dyDescent="0.5">
      <c r="A470" s="243">
        <f t="shared" si="31"/>
        <v>0.43900000000000033</v>
      </c>
      <c r="B470" s="243">
        <f t="shared" si="32"/>
        <v>0.56099999999999972</v>
      </c>
      <c r="C470" s="82"/>
      <c r="D470" s="82"/>
      <c r="E470" s="247">
        <f t="shared" si="33"/>
        <v>2.8580251656519806</v>
      </c>
      <c r="F470" s="248">
        <f t="shared" si="34"/>
        <v>7.5205500000000027</v>
      </c>
    </row>
    <row r="471" spans="1:6" x14ac:dyDescent="0.5">
      <c r="A471" s="243">
        <f t="shared" si="31"/>
        <v>0.44000000000000034</v>
      </c>
      <c r="B471" s="243">
        <f t="shared" si="32"/>
        <v>0.55999999999999961</v>
      </c>
      <c r="C471" s="82"/>
      <c r="D471" s="82"/>
      <c r="E471" s="247">
        <f t="shared" si="33"/>
        <v>2.8780993728500821</v>
      </c>
      <c r="F471" s="248">
        <f t="shared" si="34"/>
        <v>7.5280000000000014</v>
      </c>
    </row>
    <row r="472" spans="1:6" x14ac:dyDescent="0.5">
      <c r="A472" s="243">
        <f t="shared" si="31"/>
        <v>0.44100000000000034</v>
      </c>
      <c r="B472" s="243">
        <f t="shared" si="32"/>
        <v>0.55899999999999972</v>
      </c>
      <c r="C472" s="82"/>
      <c r="D472" s="82"/>
      <c r="E472" s="247">
        <f t="shared" si="33"/>
        <v>2.8981990006726654</v>
      </c>
      <c r="F472" s="248">
        <f t="shared" si="34"/>
        <v>7.5354500000000026</v>
      </c>
    </row>
    <row r="473" spans="1:6" x14ac:dyDescent="0.5">
      <c r="A473" s="243">
        <f t="shared" si="31"/>
        <v>0.44200000000000034</v>
      </c>
      <c r="B473" s="243">
        <f t="shared" si="32"/>
        <v>0.55799999999999961</v>
      </c>
      <c r="C473" s="82"/>
      <c r="D473" s="82"/>
      <c r="E473" s="247">
        <f t="shared" si="33"/>
        <v>2.9183235238746312</v>
      </c>
      <c r="F473" s="248">
        <f t="shared" si="34"/>
        <v>7.5429000000000022</v>
      </c>
    </row>
    <row r="474" spans="1:6" x14ac:dyDescent="0.5">
      <c r="A474" s="243">
        <f t="shared" si="31"/>
        <v>0.44300000000000034</v>
      </c>
      <c r="B474" s="243">
        <f t="shared" si="32"/>
        <v>0.55699999999999972</v>
      </c>
      <c r="C474" s="82"/>
      <c r="D474" s="82"/>
      <c r="E474" s="247">
        <f t="shared" si="33"/>
        <v>2.9384724309579693</v>
      </c>
      <c r="F474" s="248">
        <f t="shared" si="34"/>
        <v>7.5503500000000034</v>
      </c>
    </row>
    <row r="475" spans="1:6" x14ac:dyDescent="0.5">
      <c r="A475" s="243">
        <f t="shared" si="31"/>
        <v>0.44400000000000034</v>
      </c>
      <c r="B475" s="243">
        <f t="shared" si="32"/>
        <v>0.55599999999999961</v>
      </c>
      <c r="C475" s="82"/>
      <c r="D475" s="82"/>
      <c r="E475" s="247">
        <f t="shared" si="33"/>
        <v>2.9586452237468492</v>
      </c>
      <c r="F475" s="248">
        <f t="shared" si="34"/>
        <v>7.5578000000000021</v>
      </c>
    </row>
    <row r="476" spans="1:6" x14ac:dyDescent="0.5">
      <c r="A476" s="243">
        <f t="shared" si="31"/>
        <v>0.44500000000000034</v>
      </c>
      <c r="B476" s="243">
        <f t="shared" si="32"/>
        <v>0.55499999999999972</v>
      </c>
      <c r="C476" s="82"/>
      <c r="D476" s="82"/>
      <c r="E476" s="247">
        <f t="shared" si="33"/>
        <v>2.9788414169774202</v>
      </c>
      <c r="F476" s="248">
        <f t="shared" si="34"/>
        <v>7.5652500000000025</v>
      </c>
    </row>
    <row r="477" spans="1:6" x14ac:dyDescent="0.5">
      <c r="A477" s="243">
        <f t="shared" si="31"/>
        <v>0.44600000000000034</v>
      </c>
      <c r="B477" s="243">
        <f t="shared" si="32"/>
        <v>0.5539999999999996</v>
      </c>
      <c r="C477" s="82"/>
      <c r="D477" s="82"/>
      <c r="E477" s="247">
        <f t="shared" si="33"/>
        <v>2.9990605379018347</v>
      </c>
      <c r="F477" s="248">
        <f t="shared" si="34"/>
        <v>7.5727000000000029</v>
      </c>
    </row>
    <row r="478" spans="1:6" x14ac:dyDescent="0.5">
      <c r="A478" s="243">
        <f t="shared" si="31"/>
        <v>0.44700000000000034</v>
      </c>
      <c r="B478" s="243">
        <f t="shared" si="32"/>
        <v>0.55299999999999971</v>
      </c>
      <c r="C478" s="82"/>
      <c r="D478" s="82"/>
      <c r="E478" s="247">
        <f t="shared" si="33"/>
        <v>3.0193021259059254</v>
      </c>
      <c r="F478" s="248">
        <f t="shared" si="34"/>
        <v>7.5801500000000015</v>
      </c>
    </row>
    <row r="479" spans="1:6" x14ac:dyDescent="0.5">
      <c r="A479" s="243">
        <f t="shared" si="31"/>
        <v>0.44800000000000034</v>
      </c>
      <c r="B479" s="243">
        <f t="shared" si="32"/>
        <v>0.5519999999999996</v>
      </c>
      <c r="C479" s="82"/>
      <c r="D479" s="82"/>
      <c r="E479" s="247">
        <f t="shared" si="33"/>
        <v>3.0395657321400451</v>
      </c>
      <c r="F479" s="248">
        <f t="shared" si="34"/>
        <v>7.5876000000000019</v>
      </c>
    </row>
    <row r="480" spans="1:6" x14ac:dyDescent="0.5">
      <c r="A480" s="243">
        <f t="shared" si="31"/>
        <v>0.44900000000000034</v>
      </c>
      <c r="B480" s="243">
        <f t="shared" si="32"/>
        <v>0.55099999999999971</v>
      </c>
      <c r="C480" s="82"/>
      <c r="D480" s="82"/>
      <c r="E480" s="247">
        <f t="shared" si="33"/>
        <v>3.0598509191625722</v>
      </c>
      <c r="F480" s="248">
        <f t="shared" si="34"/>
        <v>7.5950500000000023</v>
      </c>
    </row>
    <row r="481" spans="1:6" x14ac:dyDescent="0.5">
      <c r="A481" s="243">
        <f t="shared" si="31"/>
        <v>0.45000000000000034</v>
      </c>
      <c r="B481" s="243">
        <f t="shared" si="32"/>
        <v>0.5499999999999996</v>
      </c>
      <c r="C481" s="82"/>
      <c r="D481" s="82"/>
      <c r="E481" s="247">
        <f t="shared" si="33"/>
        <v>3.0801572605956413</v>
      </c>
      <c r="F481" s="248">
        <f t="shared" si="34"/>
        <v>7.6025000000000027</v>
      </c>
    </row>
    <row r="482" spans="1:6" x14ac:dyDescent="0.5">
      <c r="A482" s="243">
        <f t="shared" ref="A482:A545" si="35">+A481+0.1%</f>
        <v>0.45100000000000035</v>
      </c>
      <c r="B482" s="243">
        <f t="shared" ref="B482:B545" si="36">1-A482</f>
        <v>0.54899999999999971</v>
      </c>
      <c r="C482" s="82"/>
      <c r="D482" s="82"/>
      <c r="E482" s="247">
        <f t="shared" ref="E482:E545" si="37">SQRT((A482*$B$7)^2+(B482*$B$8)^2+2*$B$7*A482*$B$8*B482*$E$12)</f>
        <v>3.1004843407925886</v>
      </c>
      <c r="F482" s="248">
        <f t="shared" ref="F482:F545" si="38">+A482*$B$5+B482*$B$6</f>
        <v>7.6099500000000022</v>
      </c>
    </row>
    <row r="483" spans="1:6" x14ac:dyDescent="0.5">
      <c r="A483" s="243">
        <f t="shared" si="35"/>
        <v>0.45200000000000035</v>
      </c>
      <c r="B483" s="243">
        <f t="shared" si="36"/>
        <v>0.5479999999999996</v>
      </c>
      <c r="C483" s="82"/>
      <c r="D483" s="82"/>
      <c r="E483" s="247">
        <f t="shared" si="37"/>
        <v>3.1208317545167423</v>
      </c>
      <c r="F483" s="248">
        <f t="shared" si="38"/>
        <v>7.6174000000000017</v>
      </c>
    </row>
    <row r="484" spans="1:6" x14ac:dyDescent="0.5">
      <c r="A484" s="243">
        <f t="shared" si="35"/>
        <v>0.45300000000000035</v>
      </c>
      <c r="B484" s="243">
        <f t="shared" si="36"/>
        <v>0.54699999999999971</v>
      </c>
      <c r="C484" s="82"/>
      <c r="D484" s="82"/>
      <c r="E484" s="247">
        <f t="shared" si="37"/>
        <v>3.1411991066311029</v>
      </c>
      <c r="F484" s="248">
        <f t="shared" si="38"/>
        <v>7.624850000000003</v>
      </c>
    </row>
    <row r="485" spans="1:6" x14ac:dyDescent="0.5">
      <c r="A485" s="243">
        <f t="shared" si="35"/>
        <v>0.45400000000000035</v>
      </c>
      <c r="B485" s="243">
        <f t="shared" si="36"/>
        <v>0.5459999999999996</v>
      </c>
      <c r="C485" s="82"/>
      <c r="D485" s="82"/>
      <c r="E485" s="247">
        <f t="shared" si="37"/>
        <v>3.1615860117985171</v>
      </c>
      <c r="F485" s="248">
        <f t="shared" si="38"/>
        <v>7.6323000000000016</v>
      </c>
    </row>
    <row r="486" spans="1:6" x14ac:dyDescent="0.5">
      <c r="A486" s="243">
        <f t="shared" si="35"/>
        <v>0.45500000000000035</v>
      </c>
      <c r="B486" s="243">
        <f t="shared" si="36"/>
        <v>0.54499999999999971</v>
      </c>
      <c r="C486" s="82"/>
      <c r="D486" s="82"/>
      <c r="E486" s="247">
        <f t="shared" si="37"/>
        <v>3.1819920941919451</v>
      </c>
      <c r="F486" s="248">
        <f t="shared" si="38"/>
        <v>7.6397500000000029</v>
      </c>
    </row>
    <row r="487" spans="1:6" x14ac:dyDescent="0.5">
      <c r="A487" s="243">
        <f t="shared" si="35"/>
        <v>0.45600000000000035</v>
      </c>
      <c r="B487" s="243">
        <f t="shared" si="36"/>
        <v>0.54399999999999959</v>
      </c>
      <c r="C487" s="82"/>
      <c r="D487" s="82"/>
      <c r="E487" s="247">
        <f t="shared" si="37"/>
        <v>3.2024169872145092</v>
      </c>
      <c r="F487" s="248">
        <f t="shared" si="38"/>
        <v>7.6472000000000024</v>
      </c>
    </row>
    <row r="488" spans="1:6" x14ac:dyDescent="0.5">
      <c r="A488" s="243">
        <f t="shared" si="35"/>
        <v>0.45700000000000035</v>
      </c>
      <c r="B488" s="243">
        <f t="shared" si="36"/>
        <v>0.54299999999999971</v>
      </c>
      <c r="C488" s="82"/>
      <c r="D488" s="82"/>
      <c r="E488" s="247">
        <f t="shared" si="37"/>
        <v>3.2228603332288599</v>
      </c>
      <c r="F488" s="248">
        <f t="shared" si="38"/>
        <v>7.6546500000000028</v>
      </c>
    </row>
    <row r="489" spans="1:6" x14ac:dyDescent="0.5">
      <c r="A489" s="243">
        <f t="shared" si="35"/>
        <v>0.45800000000000035</v>
      </c>
      <c r="B489" s="243">
        <f t="shared" si="36"/>
        <v>0.54199999999999959</v>
      </c>
      <c r="C489" s="82"/>
      <c r="D489" s="82"/>
      <c r="E489" s="247">
        <f t="shared" si="37"/>
        <v>3.2433217832956469</v>
      </c>
      <c r="F489" s="248">
        <f t="shared" si="38"/>
        <v>7.6621000000000024</v>
      </c>
    </row>
    <row r="490" spans="1:6" x14ac:dyDescent="0.5">
      <c r="A490" s="243">
        <f t="shared" si="35"/>
        <v>0.45900000000000035</v>
      </c>
      <c r="B490" s="243">
        <f t="shared" si="36"/>
        <v>0.5409999999999997</v>
      </c>
      <c r="C490" s="82"/>
      <c r="D490" s="82"/>
      <c r="E490" s="247">
        <f t="shared" si="37"/>
        <v>3.2638009969206228</v>
      </c>
      <c r="F490" s="248">
        <f t="shared" si="38"/>
        <v>7.6695500000000028</v>
      </c>
    </row>
    <row r="491" spans="1:6" x14ac:dyDescent="0.5">
      <c r="A491" s="243">
        <f t="shared" si="35"/>
        <v>0.46000000000000035</v>
      </c>
      <c r="B491" s="243">
        <f t="shared" si="36"/>
        <v>0.53999999999999959</v>
      </c>
      <c r="C491" s="82"/>
      <c r="D491" s="82"/>
      <c r="E491" s="247">
        <f t="shared" si="37"/>
        <v>3.2842976418102023</v>
      </c>
      <c r="F491" s="248">
        <f t="shared" si="38"/>
        <v>7.6770000000000023</v>
      </c>
    </row>
    <row r="492" spans="1:6" x14ac:dyDescent="0.5">
      <c r="A492" s="243">
        <f t="shared" si="35"/>
        <v>0.46100000000000035</v>
      </c>
      <c r="B492" s="243">
        <f t="shared" si="36"/>
        <v>0.5389999999999997</v>
      </c>
      <c r="C492" s="82"/>
      <c r="D492" s="82"/>
      <c r="E492" s="247">
        <f t="shared" si="37"/>
        <v>3.3048113936350516</v>
      </c>
      <c r="F492" s="248">
        <f t="shared" si="38"/>
        <v>7.6844500000000018</v>
      </c>
    </row>
    <row r="493" spans="1:6" x14ac:dyDescent="0.5">
      <c r="A493" s="243">
        <f t="shared" si="35"/>
        <v>0.46200000000000035</v>
      </c>
      <c r="B493" s="243">
        <f t="shared" si="36"/>
        <v>0.53799999999999959</v>
      </c>
      <c r="C493" s="82"/>
      <c r="D493" s="82"/>
      <c r="E493" s="247">
        <f t="shared" si="37"/>
        <v>3.325341935801498</v>
      </c>
      <c r="F493" s="248">
        <f t="shared" si="38"/>
        <v>7.6919000000000022</v>
      </c>
    </row>
    <row r="494" spans="1:6" x14ac:dyDescent="0.5">
      <c r="A494" s="243">
        <f t="shared" si="35"/>
        <v>0.46300000000000036</v>
      </c>
      <c r="B494" s="243">
        <f t="shared" si="36"/>
        <v>0.5369999999999997</v>
      </c>
      <c r="C494" s="82"/>
      <c r="D494" s="82"/>
      <c r="E494" s="247">
        <f t="shared" si="37"/>
        <v>3.3458889592304226</v>
      </c>
      <c r="F494" s="248">
        <f t="shared" si="38"/>
        <v>7.6993500000000026</v>
      </c>
    </row>
    <row r="495" spans="1:6" x14ac:dyDescent="0.5">
      <c r="A495" s="243">
        <f t="shared" si="35"/>
        <v>0.46400000000000036</v>
      </c>
      <c r="B495" s="243">
        <f t="shared" si="36"/>
        <v>0.53599999999999959</v>
      </c>
      <c r="C495" s="82"/>
      <c r="D495" s="82"/>
      <c r="E495" s="247">
        <f t="shared" si="37"/>
        <v>3.3664521621434109</v>
      </c>
      <c r="F495" s="248">
        <f t="shared" si="38"/>
        <v>7.7068000000000012</v>
      </c>
    </row>
    <row r="496" spans="1:6" x14ac:dyDescent="0.5">
      <c r="A496" s="243">
        <f t="shared" si="35"/>
        <v>0.46500000000000036</v>
      </c>
      <c r="B496" s="243">
        <f t="shared" si="36"/>
        <v>0.5349999999999997</v>
      </c>
      <c r="C496" s="82"/>
      <c r="D496" s="82"/>
      <c r="E496" s="247">
        <f t="shared" si="37"/>
        <v>3.3870312498558444</v>
      </c>
      <c r="F496" s="248">
        <f t="shared" si="38"/>
        <v>7.7142500000000025</v>
      </c>
    </row>
    <row r="497" spans="1:6" x14ac:dyDescent="0.5">
      <c r="A497" s="243">
        <f t="shared" si="35"/>
        <v>0.46600000000000036</v>
      </c>
      <c r="B497" s="243">
        <f t="shared" si="36"/>
        <v>0.53399999999999959</v>
      </c>
      <c r="C497" s="82"/>
      <c r="D497" s="82"/>
      <c r="E497" s="247">
        <f t="shared" si="37"/>
        <v>3.4076259345767479</v>
      </c>
      <c r="F497" s="248">
        <f t="shared" si="38"/>
        <v>7.721700000000002</v>
      </c>
    </row>
    <row r="498" spans="1:6" x14ac:dyDescent="0.5">
      <c r="A498" s="243">
        <f t="shared" si="35"/>
        <v>0.46700000000000036</v>
      </c>
      <c r="B498" s="243">
        <f t="shared" si="36"/>
        <v>0.5329999999999997</v>
      </c>
      <c r="C498" s="82"/>
      <c r="D498" s="82"/>
      <c r="E498" s="247">
        <f t="shared" si="37"/>
        <v>3.4282359352150849</v>
      </c>
      <c r="F498" s="248">
        <f t="shared" si="38"/>
        <v>7.7291500000000024</v>
      </c>
    </row>
    <row r="499" spans="1:6" x14ac:dyDescent="0.5">
      <c r="A499" s="243">
        <f t="shared" si="35"/>
        <v>0.46800000000000036</v>
      </c>
      <c r="B499" s="243">
        <f t="shared" si="36"/>
        <v>0.53199999999999958</v>
      </c>
      <c r="C499" s="82"/>
      <c r="D499" s="82"/>
      <c r="E499" s="247">
        <f t="shared" si="37"/>
        <v>3.4488609771923335</v>
      </c>
      <c r="F499" s="248">
        <f t="shared" si="38"/>
        <v>7.7366000000000019</v>
      </c>
    </row>
    <row r="500" spans="1:6" x14ac:dyDescent="0.5">
      <c r="A500" s="243">
        <f t="shared" si="35"/>
        <v>0.46900000000000036</v>
      </c>
      <c r="B500" s="243">
        <f t="shared" si="36"/>
        <v>0.53099999999999969</v>
      </c>
      <c r="C500" s="82"/>
      <c r="D500" s="82"/>
      <c r="E500" s="247">
        <f t="shared" si="37"/>
        <v>3.4695007922610483</v>
      </c>
      <c r="F500" s="248">
        <f t="shared" si="38"/>
        <v>7.7440500000000023</v>
      </c>
    </row>
    <row r="501" spans="1:6" x14ac:dyDescent="0.5">
      <c r="A501" s="243">
        <f t="shared" si="35"/>
        <v>0.47000000000000036</v>
      </c>
      <c r="B501" s="243">
        <f t="shared" si="36"/>
        <v>0.52999999999999958</v>
      </c>
      <c r="C501" s="82"/>
      <c r="D501" s="82"/>
      <c r="E501" s="247">
        <f t="shared" si="37"/>
        <v>3.4901551183292789</v>
      </c>
      <c r="F501" s="248">
        <f t="shared" si="38"/>
        <v>7.7515000000000018</v>
      </c>
    </row>
    <row r="502" spans="1:6" x14ac:dyDescent="0.5">
      <c r="A502" s="243">
        <f t="shared" si="35"/>
        <v>0.47100000000000036</v>
      </c>
      <c r="B502" s="243">
        <f t="shared" si="36"/>
        <v>0.52899999999999969</v>
      </c>
      <c r="C502" s="82"/>
      <c r="D502" s="82"/>
      <c r="E502" s="247">
        <f t="shared" si="37"/>
        <v>3.5108236992905311</v>
      </c>
      <c r="F502" s="248">
        <f t="shared" si="38"/>
        <v>7.7589500000000022</v>
      </c>
    </row>
    <row r="503" spans="1:6" x14ac:dyDescent="0.5">
      <c r="A503" s="243">
        <f t="shared" si="35"/>
        <v>0.47200000000000036</v>
      </c>
      <c r="B503" s="243">
        <f t="shared" si="36"/>
        <v>0.52799999999999958</v>
      </c>
      <c r="C503" s="82"/>
      <c r="D503" s="82"/>
      <c r="E503" s="247">
        <f t="shared" si="37"/>
        <v>3.5315062848592036</v>
      </c>
      <c r="F503" s="248">
        <f t="shared" si="38"/>
        <v>7.7664000000000017</v>
      </c>
    </row>
    <row r="504" spans="1:6" x14ac:dyDescent="0.5">
      <c r="A504" s="243">
        <f t="shared" si="35"/>
        <v>0.47300000000000036</v>
      </c>
      <c r="B504" s="243">
        <f t="shared" si="36"/>
        <v>0.52699999999999969</v>
      </c>
      <c r="C504" s="82"/>
      <c r="D504" s="82"/>
      <c r="E504" s="247">
        <f t="shared" si="37"/>
        <v>3.5522026304111716</v>
      </c>
      <c r="F504" s="248">
        <f t="shared" si="38"/>
        <v>7.773850000000003</v>
      </c>
    </row>
    <row r="505" spans="1:6" x14ac:dyDescent="0.5">
      <c r="A505" s="243">
        <f t="shared" si="35"/>
        <v>0.47400000000000037</v>
      </c>
      <c r="B505" s="243">
        <f t="shared" si="36"/>
        <v>0.52599999999999958</v>
      </c>
      <c r="C505" s="82"/>
      <c r="D505" s="82"/>
      <c r="E505" s="247">
        <f t="shared" si="37"/>
        <v>3.5729124968294497</v>
      </c>
      <c r="F505" s="248">
        <f t="shared" si="38"/>
        <v>7.7813000000000025</v>
      </c>
    </row>
    <row r="506" spans="1:6" x14ac:dyDescent="0.5">
      <c r="A506" s="243">
        <f t="shared" si="35"/>
        <v>0.47500000000000037</v>
      </c>
      <c r="B506" s="243">
        <f t="shared" si="36"/>
        <v>0.52499999999999969</v>
      </c>
      <c r="C506" s="82"/>
      <c r="D506" s="82"/>
      <c r="E506" s="247">
        <f t="shared" si="37"/>
        <v>3.5936356503546745</v>
      </c>
      <c r="F506" s="248">
        <f t="shared" si="38"/>
        <v>7.7887500000000021</v>
      </c>
    </row>
    <row r="507" spans="1:6" x14ac:dyDescent="0.5">
      <c r="A507" s="243">
        <f t="shared" si="35"/>
        <v>0.47600000000000037</v>
      </c>
      <c r="B507" s="243">
        <f t="shared" si="36"/>
        <v>0.52399999999999958</v>
      </c>
      <c r="C507" s="82"/>
      <c r="D507" s="82"/>
      <c r="E507" s="247">
        <f t="shared" si="37"/>
        <v>3.6143718624402852</v>
      </c>
      <c r="F507" s="248">
        <f t="shared" si="38"/>
        <v>7.7962000000000025</v>
      </c>
    </row>
    <row r="508" spans="1:6" x14ac:dyDescent="0.5">
      <c r="A508" s="243">
        <f t="shared" si="35"/>
        <v>0.47700000000000037</v>
      </c>
      <c r="B508" s="243">
        <f t="shared" si="36"/>
        <v>0.52299999999999969</v>
      </c>
      <c r="C508" s="82"/>
      <c r="D508" s="82"/>
      <c r="E508" s="247">
        <f t="shared" si="37"/>
        <v>3.6351209096122323</v>
      </c>
      <c r="F508" s="248">
        <f t="shared" si="38"/>
        <v>7.8036500000000029</v>
      </c>
    </row>
    <row r="509" spans="1:6" x14ac:dyDescent="0.5">
      <c r="A509" s="243">
        <f t="shared" si="35"/>
        <v>0.47800000000000037</v>
      </c>
      <c r="B509" s="243">
        <f t="shared" si="36"/>
        <v>0.52199999999999958</v>
      </c>
      <c r="C509" s="82"/>
      <c r="D509" s="82"/>
      <c r="E509" s="247">
        <f t="shared" si="37"/>
        <v>3.6558825733330194</v>
      </c>
      <c r="F509" s="248">
        <f t="shared" si="38"/>
        <v>7.8111000000000015</v>
      </c>
    </row>
    <row r="510" spans="1:6" x14ac:dyDescent="0.5">
      <c r="A510" s="243">
        <f t="shared" si="35"/>
        <v>0.47900000000000037</v>
      </c>
      <c r="B510" s="243">
        <f t="shared" si="36"/>
        <v>0.52099999999999969</v>
      </c>
      <c r="C510" s="82"/>
      <c r="D510" s="82"/>
      <c r="E510" s="247">
        <f t="shared" si="37"/>
        <v>3.6766566398699863</v>
      </c>
      <c r="F510" s="248">
        <f t="shared" si="38"/>
        <v>7.8185500000000019</v>
      </c>
    </row>
    <row r="511" spans="1:6" x14ac:dyDescent="0.5">
      <c r="A511" s="243">
        <f t="shared" si="35"/>
        <v>0.48000000000000037</v>
      </c>
      <c r="B511" s="243">
        <f t="shared" si="36"/>
        <v>0.51999999999999957</v>
      </c>
      <c r="C511" s="82"/>
      <c r="D511" s="82"/>
      <c r="E511" s="247">
        <f t="shared" si="37"/>
        <v>3.6974429001676357</v>
      </c>
      <c r="F511" s="248">
        <f t="shared" si="38"/>
        <v>7.8260000000000023</v>
      </c>
    </row>
    <row r="512" spans="1:6" x14ac:dyDescent="0.5">
      <c r="A512" s="243">
        <f t="shared" si="35"/>
        <v>0.48100000000000037</v>
      </c>
      <c r="B512" s="243">
        <f t="shared" si="36"/>
        <v>0.51899999999999968</v>
      </c>
      <c r="C512" s="82"/>
      <c r="D512" s="82"/>
      <c r="E512" s="247">
        <f t="shared" si="37"/>
        <v>3.7182411497238941</v>
      </c>
      <c r="F512" s="248">
        <f t="shared" si="38"/>
        <v>7.8334500000000027</v>
      </c>
    </row>
    <row r="513" spans="1:6" x14ac:dyDescent="0.5">
      <c r="A513" s="243">
        <f t="shared" si="35"/>
        <v>0.48200000000000037</v>
      </c>
      <c r="B513" s="243">
        <f t="shared" si="36"/>
        <v>0.51799999999999957</v>
      </c>
      <c r="C513" s="82"/>
      <c r="D513" s="82"/>
      <c r="E513" s="247">
        <f t="shared" si="37"/>
        <v>3.7390511884701523</v>
      </c>
      <c r="F513" s="248">
        <f t="shared" si="38"/>
        <v>7.8409000000000013</v>
      </c>
    </row>
    <row r="514" spans="1:6" x14ac:dyDescent="0.5">
      <c r="A514" s="243">
        <f t="shared" si="35"/>
        <v>0.48300000000000037</v>
      </c>
      <c r="B514" s="243">
        <f t="shared" si="36"/>
        <v>0.51699999999999968</v>
      </c>
      <c r="C514" s="82"/>
      <c r="D514" s="82"/>
      <c r="E514" s="247">
        <f t="shared" si="37"/>
        <v>3.7598728206549827</v>
      </c>
      <c r="F514" s="248">
        <f t="shared" si="38"/>
        <v>7.8483500000000026</v>
      </c>
    </row>
    <row r="515" spans="1:6" x14ac:dyDescent="0.5">
      <c r="A515" s="243">
        <f t="shared" si="35"/>
        <v>0.48400000000000037</v>
      </c>
      <c r="B515" s="243">
        <f t="shared" si="36"/>
        <v>0.51599999999999957</v>
      </c>
      <c r="C515" s="82"/>
      <c r="D515" s="82"/>
      <c r="E515" s="247">
        <f t="shared" si="37"/>
        <v>3.7807058547313699</v>
      </c>
      <c r="F515" s="248">
        <f t="shared" si="38"/>
        <v>7.8558000000000021</v>
      </c>
    </row>
    <row r="516" spans="1:6" x14ac:dyDescent="0.5">
      <c r="A516" s="243">
        <f t="shared" si="35"/>
        <v>0.48500000000000038</v>
      </c>
      <c r="B516" s="243">
        <f t="shared" si="36"/>
        <v>0.51499999999999968</v>
      </c>
      <c r="C516" s="82"/>
      <c r="D516" s="82"/>
      <c r="E516" s="247">
        <f t="shared" si="37"/>
        <v>3.8015501032473655</v>
      </c>
      <c r="F516" s="248">
        <f t="shared" si="38"/>
        <v>7.8632500000000025</v>
      </c>
    </row>
    <row r="517" spans="1:6" x14ac:dyDescent="0.5">
      <c r="A517" s="243">
        <f t="shared" si="35"/>
        <v>0.48600000000000038</v>
      </c>
      <c r="B517" s="243">
        <f t="shared" si="36"/>
        <v>0.51399999999999957</v>
      </c>
      <c r="C517" s="82"/>
      <c r="D517" s="82"/>
      <c r="E517" s="247">
        <f t="shared" si="37"/>
        <v>3.8224053827400448</v>
      </c>
      <c r="F517" s="248">
        <f t="shared" si="38"/>
        <v>7.870700000000002</v>
      </c>
    </row>
    <row r="518" spans="1:6" x14ac:dyDescent="0.5">
      <c r="A518" s="243">
        <f t="shared" si="35"/>
        <v>0.48700000000000038</v>
      </c>
      <c r="B518" s="243">
        <f t="shared" si="36"/>
        <v>0.51299999999999968</v>
      </c>
      <c r="C518" s="82"/>
      <c r="D518" s="82"/>
      <c r="E518" s="247">
        <f t="shared" si="37"/>
        <v>3.8432715136326312</v>
      </c>
      <c r="F518" s="248">
        <f t="shared" si="38"/>
        <v>7.8781500000000033</v>
      </c>
    </row>
    <row r="519" spans="1:6" x14ac:dyDescent="0.5">
      <c r="A519" s="243">
        <f t="shared" si="35"/>
        <v>0.48800000000000038</v>
      </c>
      <c r="B519" s="243">
        <f t="shared" si="36"/>
        <v>0.51199999999999957</v>
      </c>
      <c r="C519" s="82"/>
      <c r="D519" s="82"/>
      <c r="E519" s="247">
        <f t="shared" si="37"/>
        <v>3.8641483201347304</v>
      </c>
      <c r="F519" s="248">
        <f t="shared" si="38"/>
        <v>7.8856000000000028</v>
      </c>
    </row>
    <row r="520" spans="1:6" x14ac:dyDescent="0.5">
      <c r="A520" s="243">
        <f t="shared" si="35"/>
        <v>0.48900000000000038</v>
      </c>
      <c r="B520" s="243">
        <f t="shared" si="36"/>
        <v>0.51099999999999968</v>
      </c>
      <c r="C520" s="82"/>
      <c r="D520" s="82"/>
      <c r="E520" s="247">
        <f t="shared" si="37"/>
        <v>3.8850356301455009</v>
      </c>
      <c r="F520" s="248">
        <f t="shared" si="38"/>
        <v>7.8930500000000023</v>
      </c>
    </row>
    <row r="521" spans="1:6" x14ac:dyDescent="0.5">
      <c r="A521" s="243">
        <f t="shared" si="35"/>
        <v>0.49000000000000038</v>
      </c>
      <c r="B521" s="243">
        <f t="shared" si="36"/>
        <v>0.50999999999999956</v>
      </c>
      <c r="C521" s="82"/>
      <c r="D521" s="82"/>
      <c r="E521" s="247">
        <f t="shared" si="37"/>
        <v>3.9059332751597364</v>
      </c>
      <c r="F521" s="248">
        <f t="shared" si="38"/>
        <v>7.9005000000000027</v>
      </c>
    </row>
    <row r="522" spans="1:6" x14ac:dyDescent="0.5">
      <c r="A522" s="243">
        <f t="shared" si="35"/>
        <v>0.49100000000000038</v>
      </c>
      <c r="B522" s="243">
        <f t="shared" si="36"/>
        <v>0.50899999999999967</v>
      </c>
      <c r="C522" s="82"/>
      <c r="D522" s="82"/>
      <c r="E522" s="247">
        <f t="shared" si="37"/>
        <v>3.9268410901766897</v>
      </c>
      <c r="F522" s="248">
        <f t="shared" si="38"/>
        <v>7.9079500000000031</v>
      </c>
    </row>
    <row r="523" spans="1:6" x14ac:dyDescent="0.5">
      <c r="A523" s="243">
        <f t="shared" si="35"/>
        <v>0.49200000000000038</v>
      </c>
      <c r="B523" s="243">
        <f t="shared" si="36"/>
        <v>0.50799999999999956</v>
      </c>
      <c r="C523" s="82"/>
      <c r="D523" s="82"/>
      <c r="E523" s="247">
        <f t="shared" si="37"/>
        <v>3.9477589136116285</v>
      </c>
      <c r="F523" s="248">
        <f t="shared" si="38"/>
        <v>7.9154000000000018</v>
      </c>
    </row>
    <row r="524" spans="1:6" x14ac:dyDescent="0.5">
      <c r="A524" s="243">
        <f t="shared" si="35"/>
        <v>0.49300000000000038</v>
      </c>
      <c r="B524" s="243">
        <f t="shared" si="36"/>
        <v>0.50699999999999967</v>
      </c>
      <c r="C524" s="82"/>
      <c r="D524" s="82"/>
      <c r="E524" s="247">
        <f t="shared" si="37"/>
        <v>3.9686865872099384</v>
      </c>
      <c r="F524" s="248">
        <f t="shared" si="38"/>
        <v>7.9228500000000022</v>
      </c>
    </row>
    <row r="525" spans="1:6" x14ac:dyDescent="0.5">
      <c r="A525" s="243">
        <f t="shared" si="35"/>
        <v>0.49400000000000038</v>
      </c>
      <c r="B525" s="243">
        <f t="shared" si="36"/>
        <v>0.50599999999999956</v>
      </c>
      <c r="C525" s="82"/>
      <c r="D525" s="82"/>
      <c r="E525" s="247">
        <f t="shared" si="37"/>
        <v>3.9896239559637783</v>
      </c>
      <c r="F525" s="248">
        <f t="shared" si="38"/>
        <v>7.9303000000000026</v>
      </c>
    </row>
    <row r="526" spans="1:6" x14ac:dyDescent="0.5">
      <c r="A526" s="243">
        <f t="shared" si="35"/>
        <v>0.49500000000000038</v>
      </c>
      <c r="B526" s="243">
        <f t="shared" si="36"/>
        <v>0.50499999999999967</v>
      </c>
      <c r="C526" s="82"/>
      <c r="D526" s="82"/>
      <c r="E526" s="247">
        <f t="shared" si="37"/>
        <v>4.0105708680311416</v>
      </c>
      <c r="F526" s="248">
        <f t="shared" si="38"/>
        <v>7.937750000000003</v>
      </c>
    </row>
    <row r="527" spans="1:6" x14ac:dyDescent="0.5">
      <c r="A527" s="243">
        <f t="shared" si="35"/>
        <v>0.49600000000000039</v>
      </c>
      <c r="B527" s="243">
        <f t="shared" si="36"/>
        <v>0.50399999999999956</v>
      </c>
      <c r="C527" s="82"/>
      <c r="D527" s="82"/>
      <c r="E527" s="247">
        <f t="shared" si="37"/>
        <v>4.0315271746572732</v>
      </c>
      <c r="F527" s="248">
        <f t="shared" si="38"/>
        <v>7.9452000000000016</v>
      </c>
    </row>
    <row r="528" spans="1:6" x14ac:dyDescent="0.5">
      <c r="A528" s="243">
        <f t="shared" si="35"/>
        <v>0.49700000000000039</v>
      </c>
      <c r="B528" s="243">
        <f t="shared" si="36"/>
        <v>0.50299999999999967</v>
      </c>
      <c r="C528" s="82"/>
      <c r="D528" s="82"/>
      <c r="E528" s="247">
        <f t="shared" si="37"/>
        <v>4.0524927300983613</v>
      </c>
      <c r="F528" s="248">
        <f t="shared" si="38"/>
        <v>7.9526500000000029</v>
      </c>
    </row>
    <row r="529" spans="1:6" x14ac:dyDescent="0.5">
      <c r="A529" s="243">
        <f t="shared" si="35"/>
        <v>0.49800000000000039</v>
      </c>
      <c r="B529" s="243">
        <f t="shared" si="36"/>
        <v>0.50199999999999956</v>
      </c>
      <c r="C529" s="82"/>
      <c r="D529" s="82"/>
      <c r="E529" s="247">
        <f t="shared" si="37"/>
        <v>4.0734673915474096</v>
      </c>
      <c r="F529" s="248">
        <f t="shared" si="38"/>
        <v>7.9601000000000024</v>
      </c>
    </row>
    <row r="530" spans="1:6" x14ac:dyDescent="0.5">
      <c r="A530" s="243">
        <f t="shared" si="35"/>
        <v>0.49900000000000039</v>
      </c>
      <c r="B530" s="243">
        <f t="shared" si="36"/>
        <v>0.50099999999999967</v>
      </c>
      <c r="C530" s="82"/>
      <c r="D530" s="82"/>
      <c r="E530" s="247">
        <f t="shared" si="37"/>
        <v>4.0944510190622703</v>
      </c>
      <c r="F530" s="248">
        <f t="shared" si="38"/>
        <v>7.9675500000000028</v>
      </c>
    </row>
    <row r="531" spans="1:6" x14ac:dyDescent="0.5">
      <c r="A531" s="243">
        <f t="shared" si="35"/>
        <v>0.50000000000000033</v>
      </c>
      <c r="B531" s="243">
        <f t="shared" si="36"/>
        <v>0.49999999999999967</v>
      </c>
      <c r="C531" s="82"/>
      <c r="D531" s="82"/>
      <c r="E531" s="247">
        <f t="shared" si="37"/>
        <v>4.1154434754956926</v>
      </c>
      <c r="F531" s="248">
        <f t="shared" si="38"/>
        <v>7.9750000000000014</v>
      </c>
    </row>
    <row r="532" spans="1:6" x14ac:dyDescent="0.5">
      <c r="A532" s="243">
        <f t="shared" si="35"/>
        <v>0.50100000000000033</v>
      </c>
      <c r="B532" s="243">
        <f t="shared" si="36"/>
        <v>0.49899999999999967</v>
      </c>
      <c r="C532" s="82"/>
      <c r="D532" s="82"/>
      <c r="E532" s="247">
        <f t="shared" si="37"/>
        <v>4.1364446264273935</v>
      </c>
      <c r="F532" s="248">
        <f t="shared" si="38"/>
        <v>7.9824500000000018</v>
      </c>
    </row>
    <row r="533" spans="1:6" x14ac:dyDescent="0.5">
      <c r="A533" s="243">
        <f t="shared" si="35"/>
        <v>0.50200000000000033</v>
      </c>
      <c r="B533" s="243">
        <f t="shared" si="36"/>
        <v>0.49799999999999967</v>
      </c>
      <c r="C533" s="82"/>
      <c r="D533" s="82"/>
      <c r="E533" s="247">
        <f t="shared" si="37"/>
        <v>4.1574543400980435</v>
      </c>
      <c r="F533" s="248">
        <f t="shared" si="38"/>
        <v>7.9899000000000022</v>
      </c>
    </row>
    <row r="534" spans="1:6" x14ac:dyDescent="0.5">
      <c r="A534" s="243">
        <f t="shared" si="35"/>
        <v>0.50300000000000034</v>
      </c>
      <c r="B534" s="243">
        <f t="shared" si="36"/>
        <v>0.49699999999999966</v>
      </c>
      <c r="C534" s="82"/>
      <c r="D534" s="82"/>
      <c r="E534" s="247">
        <f t="shared" si="37"/>
        <v>4.1784724873451147</v>
      </c>
      <c r="F534" s="248">
        <f t="shared" si="38"/>
        <v>7.9973500000000026</v>
      </c>
    </row>
    <row r="535" spans="1:6" x14ac:dyDescent="0.5">
      <c r="A535" s="243">
        <f t="shared" si="35"/>
        <v>0.50400000000000034</v>
      </c>
      <c r="B535" s="243">
        <f t="shared" si="36"/>
        <v>0.49599999999999966</v>
      </c>
      <c r="C535" s="82"/>
      <c r="D535" s="82"/>
      <c r="E535" s="247">
        <f t="shared" si="37"/>
        <v>4.1994989415405346</v>
      </c>
      <c r="F535" s="248">
        <f t="shared" si="38"/>
        <v>8.004800000000003</v>
      </c>
    </row>
    <row r="536" spans="1:6" x14ac:dyDescent="0.5">
      <c r="A536" s="243">
        <f t="shared" si="35"/>
        <v>0.50500000000000034</v>
      </c>
      <c r="B536" s="243">
        <f t="shared" si="36"/>
        <v>0.49499999999999966</v>
      </c>
      <c r="C536" s="82"/>
      <c r="D536" s="82"/>
      <c r="E536" s="247">
        <f t="shared" si="37"/>
        <v>4.2205335785300955</v>
      </c>
      <c r="F536" s="248">
        <f t="shared" si="38"/>
        <v>8.0122500000000016</v>
      </c>
    </row>
    <row r="537" spans="1:6" x14ac:dyDescent="0.5">
      <c r="A537" s="243">
        <f t="shared" si="35"/>
        <v>0.50600000000000034</v>
      </c>
      <c r="B537" s="243">
        <f t="shared" si="36"/>
        <v>0.49399999999999966</v>
      </c>
      <c r="C537" s="82"/>
      <c r="D537" s="82"/>
      <c r="E537" s="247">
        <f t="shared" si="37"/>
        <v>4.2415762765745564</v>
      </c>
      <c r="F537" s="248">
        <f t="shared" si="38"/>
        <v>8.019700000000002</v>
      </c>
    </row>
    <row r="538" spans="1:6" x14ac:dyDescent="0.5">
      <c r="A538" s="243">
        <f t="shared" si="35"/>
        <v>0.50700000000000034</v>
      </c>
      <c r="B538" s="243">
        <f t="shared" si="36"/>
        <v>0.49299999999999966</v>
      </c>
      <c r="C538" s="82"/>
      <c r="D538" s="82"/>
      <c r="E538" s="247">
        <f t="shared" si="37"/>
        <v>4.262626916292354</v>
      </c>
      <c r="F538" s="248">
        <f t="shared" si="38"/>
        <v>8.0271500000000024</v>
      </c>
    </row>
    <row r="539" spans="1:6" x14ac:dyDescent="0.5">
      <c r="A539" s="243">
        <f t="shared" si="35"/>
        <v>0.50800000000000034</v>
      </c>
      <c r="B539" s="243">
        <f t="shared" si="36"/>
        <v>0.49199999999999966</v>
      </c>
      <c r="C539" s="82"/>
      <c r="D539" s="82"/>
      <c r="E539" s="247">
        <f t="shared" si="37"/>
        <v>4.2836853806039557</v>
      </c>
      <c r="F539" s="248">
        <f t="shared" si="38"/>
        <v>8.0346000000000011</v>
      </c>
    </row>
    <row r="540" spans="1:6" x14ac:dyDescent="0.5">
      <c r="A540" s="243">
        <f t="shared" si="35"/>
        <v>0.50900000000000034</v>
      </c>
      <c r="B540" s="243">
        <f t="shared" si="36"/>
        <v>0.49099999999999966</v>
      </c>
      <c r="C540" s="82"/>
      <c r="D540" s="82"/>
      <c r="E540" s="247">
        <f t="shared" si="37"/>
        <v>4.3047515546776971</v>
      </c>
      <c r="F540" s="248">
        <f t="shared" si="38"/>
        <v>8.0420500000000033</v>
      </c>
    </row>
    <row r="541" spans="1:6" x14ac:dyDescent="0.5">
      <c r="A541" s="243">
        <f t="shared" si="35"/>
        <v>0.51000000000000034</v>
      </c>
      <c r="B541" s="243">
        <f t="shared" si="36"/>
        <v>0.48999999999999966</v>
      </c>
      <c r="C541" s="82"/>
      <c r="D541" s="82"/>
      <c r="E541" s="247">
        <f t="shared" si="37"/>
        <v>4.3258253258771404</v>
      </c>
      <c r="F541" s="248">
        <f t="shared" si="38"/>
        <v>8.0495000000000019</v>
      </c>
    </row>
    <row r="542" spans="1:6" x14ac:dyDescent="0.5">
      <c r="A542" s="243">
        <f t="shared" si="35"/>
        <v>0.51100000000000034</v>
      </c>
      <c r="B542" s="243">
        <f t="shared" si="36"/>
        <v>0.48899999999999966</v>
      </c>
      <c r="C542" s="82"/>
      <c r="D542" s="82"/>
      <c r="E542" s="247">
        <f t="shared" si="37"/>
        <v>4.3469065837098535</v>
      </c>
      <c r="F542" s="248">
        <f t="shared" si="38"/>
        <v>8.0569500000000023</v>
      </c>
    </row>
    <row r="543" spans="1:6" x14ac:dyDescent="0.5">
      <c r="A543" s="243">
        <f t="shared" si="35"/>
        <v>0.51200000000000034</v>
      </c>
      <c r="B543" s="243">
        <f t="shared" si="36"/>
        <v>0.48799999999999966</v>
      </c>
      <c r="C543" s="82"/>
      <c r="D543" s="82"/>
      <c r="E543" s="247">
        <f t="shared" si="37"/>
        <v>4.3679952197776126</v>
      </c>
      <c r="F543" s="248">
        <f t="shared" si="38"/>
        <v>8.0644000000000027</v>
      </c>
    </row>
    <row r="544" spans="1:6" x14ac:dyDescent="0.5">
      <c r="A544" s="243">
        <f t="shared" si="35"/>
        <v>0.51300000000000034</v>
      </c>
      <c r="B544" s="243">
        <f t="shared" si="36"/>
        <v>0.48699999999999966</v>
      </c>
      <c r="C544" s="82"/>
      <c r="D544" s="82"/>
      <c r="E544" s="247">
        <f t="shared" si="37"/>
        <v>4.3890911277279328</v>
      </c>
      <c r="F544" s="248">
        <f t="shared" si="38"/>
        <v>8.0718500000000031</v>
      </c>
    </row>
    <row r="545" spans="1:6" x14ac:dyDescent="0.5">
      <c r="A545" s="243">
        <f t="shared" si="35"/>
        <v>0.51400000000000035</v>
      </c>
      <c r="B545" s="243">
        <f t="shared" si="36"/>
        <v>0.48599999999999965</v>
      </c>
      <c r="C545" s="82"/>
      <c r="D545" s="82"/>
      <c r="E545" s="247">
        <f t="shared" si="37"/>
        <v>4.4101942032069372</v>
      </c>
      <c r="F545" s="248">
        <f t="shared" si="38"/>
        <v>8.0793000000000017</v>
      </c>
    </row>
    <row r="546" spans="1:6" x14ac:dyDescent="0.5">
      <c r="A546" s="243">
        <f t="shared" ref="A546:A609" si="39">+A545+0.1%</f>
        <v>0.51500000000000035</v>
      </c>
      <c r="B546" s="243">
        <f t="shared" ref="B546:B609" si="40">1-A546</f>
        <v>0.48499999999999965</v>
      </c>
      <c r="C546" s="82"/>
      <c r="D546" s="82"/>
      <c r="E546" s="247">
        <f t="shared" ref="E546:E609" si="41">SQRT((A546*$B$7)^2+(B546*$B$8)^2+2*$B$7*A546*$B$8*B546*$E$12)</f>
        <v>4.4313043438134629</v>
      </c>
      <c r="F546" s="248">
        <f t="shared" ref="F546:F609" si="42">+A546*$B$5+B546*$B$6</f>
        <v>8.0867500000000021</v>
      </c>
    </row>
    <row r="547" spans="1:6" x14ac:dyDescent="0.5">
      <c r="A547" s="243">
        <f t="shared" si="39"/>
        <v>0.51600000000000035</v>
      </c>
      <c r="B547" s="243">
        <f t="shared" si="40"/>
        <v>0.48399999999999965</v>
      </c>
      <c r="C547" s="82"/>
      <c r="D547" s="82"/>
      <c r="E547" s="247">
        <f t="shared" si="41"/>
        <v>4.4524214490544436</v>
      </c>
      <c r="F547" s="248">
        <f t="shared" si="42"/>
        <v>8.0942000000000025</v>
      </c>
    </row>
    <row r="548" spans="1:6" x14ac:dyDescent="0.5">
      <c r="A548" s="243">
        <f t="shared" si="39"/>
        <v>0.51700000000000035</v>
      </c>
      <c r="B548" s="243">
        <f t="shared" si="40"/>
        <v>0.48299999999999965</v>
      </c>
      <c r="C548" s="82"/>
      <c r="D548" s="82"/>
      <c r="E548" s="247">
        <f t="shared" si="41"/>
        <v>4.4735454203014493</v>
      </c>
      <c r="F548" s="248">
        <f t="shared" si="42"/>
        <v>8.1016500000000029</v>
      </c>
    </row>
    <row r="549" spans="1:6" x14ac:dyDescent="0.5">
      <c r="A549" s="243">
        <f t="shared" si="39"/>
        <v>0.51800000000000035</v>
      </c>
      <c r="B549" s="243">
        <f t="shared" si="40"/>
        <v>0.48199999999999965</v>
      </c>
      <c r="C549" s="82"/>
      <c r="D549" s="82"/>
      <c r="E549" s="247">
        <f t="shared" si="41"/>
        <v>4.4946761607484103</v>
      </c>
      <c r="F549" s="248">
        <f t="shared" si="42"/>
        <v>8.1091000000000015</v>
      </c>
    </row>
    <row r="550" spans="1:6" x14ac:dyDescent="0.5">
      <c r="A550" s="243">
        <f t="shared" si="39"/>
        <v>0.51900000000000035</v>
      </c>
      <c r="B550" s="243">
        <f t="shared" si="40"/>
        <v>0.48099999999999965</v>
      </c>
      <c r="C550" s="82"/>
      <c r="D550" s="82"/>
      <c r="E550" s="247">
        <f t="shared" si="41"/>
        <v>4.5158135753704522</v>
      </c>
      <c r="F550" s="248">
        <f t="shared" si="42"/>
        <v>8.1165500000000019</v>
      </c>
    </row>
    <row r="551" spans="1:6" x14ac:dyDescent="0.5">
      <c r="A551" s="243">
        <f t="shared" si="39"/>
        <v>0.52000000000000035</v>
      </c>
      <c r="B551" s="243">
        <f t="shared" si="40"/>
        <v>0.47999999999999965</v>
      </c>
      <c r="C551" s="82"/>
      <c r="D551" s="82"/>
      <c r="E551" s="247">
        <f t="shared" si="41"/>
        <v>4.5369575708838257</v>
      </c>
      <c r="F551" s="248">
        <f t="shared" si="42"/>
        <v>8.1240000000000023</v>
      </c>
    </row>
    <row r="552" spans="1:6" x14ac:dyDescent="0.5">
      <c r="A552" s="243">
        <f t="shared" si="39"/>
        <v>0.52100000000000035</v>
      </c>
      <c r="B552" s="243">
        <f t="shared" si="40"/>
        <v>0.47899999999999965</v>
      </c>
      <c r="C552" s="82"/>
      <c r="D552" s="82"/>
      <c r="E552" s="247">
        <f t="shared" si="41"/>
        <v>4.5581080557068923</v>
      </c>
      <c r="F552" s="248">
        <f t="shared" si="42"/>
        <v>8.131450000000001</v>
      </c>
    </row>
    <row r="553" spans="1:6" x14ac:dyDescent="0.5">
      <c r="A553" s="243">
        <f t="shared" si="39"/>
        <v>0.52200000000000035</v>
      </c>
      <c r="B553" s="243">
        <f t="shared" si="40"/>
        <v>0.47799999999999965</v>
      </c>
      <c r="C553" s="82"/>
      <c r="D553" s="82"/>
      <c r="E553" s="247">
        <f t="shared" si="41"/>
        <v>4.579264939922135</v>
      </c>
      <c r="F553" s="248">
        <f t="shared" si="42"/>
        <v>8.1389000000000031</v>
      </c>
    </row>
    <row r="554" spans="1:6" x14ac:dyDescent="0.5">
      <c r="A554" s="243">
        <f t="shared" si="39"/>
        <v>0.52300000000000035</v>
      </c>
      <c r="B554" s="243">
        <f t="shared" si="40"/>
        <v>0.47699999999999965</v>
      </c>
      <c r="C554" s="82"/>
      <c r="D554" s="82"/>
      <c r="E554" s="247">
        <f t="shared" si="41"/>
        <v>4.6004281352391621</v>
      </c>
      <c r="F554" s="248">
        <f t="shared" si="42"/>
        <v>8.1463500000000018</v>
      </c>
    </row>
    <row r="555" spans="1:6" x14ac:dyDescent="0.5">
      <c r="A555" s="243">
        <f t="shared" si="39"/>
        <v>0.52400000000000035</v>
      </c>
      <c r="B555" s="243">
        <f t="shared" si="40"/>
        <v>0.47599999999999965</v>
      </c>
      <c r="C555" s="82"/>
      <c r="D555" s="82"/>
      <c r="E555" s="247">
        <f t="shared" si="41"/>
        <v>4.6215975549586821</v>
      </c>
      <c r="F555" s="248">
        <f t="shared" si="42"/>
        <v>8.1538000000000022</v>
      </c>
    </row>
    <row r="556" spans="1:6" x14ac:dyDescent="0.5">
      <c r="A556" s="243">
        <f t="shared" si="39"/>
        <v>0.52500000000000036</v>
      </c>
      <c r="B556" s="243">
        <f t="shared" si="40"/>
        <v>0.47499999999999964</v>
      </c>
      <c r="C556" s="82"/>
      <c r="D556" s="82"/>
      <c r="E556" s="247">
        <f t="shared" si="41"/>
        <v>4.6427731139374098</v>
      </c>
      <c r="F556" s="248">
        <f t="shared" si="42"/>
        <v>8.1612500000000026</v>
      </c>
    </row>
    <row r="557" spans="1:6" x14ac:dyDescent="0.5">
      <c r="A557" s="243">
        <f t="shared" si="39"/>
        <v>0.52600000000000036</v>
      </c>
      <c r="B557" s="243">
        <f t="shared" si="40"/>
        <v>0.47399999999999964</v>
      </c>
      <c r="C557" s="82"/>
      <c r="D557" s="82"/>
      <c r="E557" s="247">
        <f t="shared" si="41"/>
        <v>4.6639547285538772</v>
      </c>
      <c r="F557" s="248">
        <f t="shared" si="42"/>
        <v>8.168700000000003</v>
      </c>
    </row>
    <row r="558" spans="1:6" x14ac:dyDescent="0.5">
      <c r="A558" s="243">
        <f t="shared" si="39"/>
        <v>0.52700000000000036</v>
      </c>
      <c r="B558" s="243">
        <f t="shared" si="40"/>
        <v>0.47299999999999964</v>
      </c>
      <c r="C558" s="82"/>
      <c r="D558" s="82"/>
      <c r="E558" s="247">
        <f t="shared" si="41"/>
        <v>4.6851423166751376</v>
      </c>
      <c r="F558" s="248">
        <f t="shared" si="42"/>
        <v>8.1761500000000034</v>
      </c>
    </row>
    <row r="559" spans="1:6" x14ac:dyDescent="0.5">
      <c r="A559" s="243">
        <f t="shared" si="39"/>
        <v>0.52800000000000036</v>
      </c>
      <c r="B559" s="243">
        <f t="shared" si="40"/>
        <v>0.47199999999999964</v>
      </c>
      <c r="C559" s="82"/>
      <c r="D559" s="82"/>
      <c r="E559" s="247">
        <f t="shared" si="41"/>
        <v>4.7063357976243125</v>
      </c>
      <c r="F559" s="248">
        <f t="shared" si="42"/>
        <v>8.183600000000002</v>
      </c>
    </row>
    <row r="560" spans="1:6" x14ac:dyDescent="0.5">
      <c r="A560" s="243">
        <f t="shared" si="39"/>
        <v>0.52900000000000036</v>
      </c>
      <c r="B560" s="243">
        <f t="shared" si="40"/>
        <v>0.47099999999999964</v>
      </c>
      <c r="C560" s="82"/>
      <c r="D560" s="82"/>
      <c r="E560" s="247">
        <f t="shared" si="41"/>
        <v>4.7275350921489814</v>
      </c>
      <c r="F560" s="248">
        <f t="shared" si="42"/>
        <v>8.1910500000000024</v>
      </c>
    </row>
    <row r="561" spans="1:6" x14ac:dyDescent="0.5">
      <c r="A561" s="243">
        <f t="shared" si="39"/>
        <v>0.53000000000000036</v>
      </c>
      <c r="B561" s="243">
        <f t="shared" si="40"/>
        <v>0.46999999999999964</v>
      </c>
      <c r="C561" s="82"/>
      <c r="D561" s="82"/>
      <c r="E561" s="247">
        <f t="shared" si="41"/>
        <v>4.7487401223903669</v>
      </c>
      <c r="F561" s="248">
        <f t="shared" si="42"/>
        <v>8.1985000000000028</v>
      </c>
    </row>
    <row r="562" spans="1:6" x14ac:dyDescent="0.5">
      <c r="A562" s="243">
        <f t="shared" si="39"/>
        <v>0.53100000000000036</v>
      </c>
      <c r="B562" s="243">
        <f t="shared" si="40"/>
        <v>0.46899999999999964</v>
      </c>
      <c r="C562" s="82"/>
      <c r="D562" s="82"/>
      <c r="E562" s="247">
        <f t="shared" si="41"/>
        <v>4.7699508118533132</v>
      </c>
      <c r="F562" s="248">
        <f t="shared" si="42"/>
        <v>8.2059500000000014</v>
      </c>
    </row>
    <row r="563" spans="1:6" x14ac:dyDescent="0.5">
      <c r="A563" s="243">
        <f t="shared" si="39"/>
        <v>0.53200000000000036</v>
      </c>
      <c r="B563" s="243">
        <f t="shared" si="40"/>
        <v>0.46799999999999964</v>
      </c>
      <c r="C563" s="82"/>
      <c r="D563" s="82"/>
      <c r="E563" s="247">
        <f t="shared" si="41"/>
        <v>4.7911670853770136</v>
      </c>
      <c r="F563" s="248">
        <f t="shared" si="42"/>
        <v>8.2134000000000018</v>
      </c>
    </row>
    <row r="564" spans="1:6" x14ac:dyDescent="0.5">
      <c r="A564" s="243">
        <f t="shared" si="39"/>
        <v>0.53300000000000036</v>
      </c>
      <c r="B564" s="243">
        <f t="shared" si="40"/>
        <v>0.46699999999999964</v>
      </c>
      <c r="C564" s="82"/>
      <c r="D564" s="82"/>
      <c r="E564" s="247">
        <f t="shared" si="41"/>
        <v>4.8123888691064929</v>
      </c>
      <c r="F564" s="248">
        <f t="shared" si="42"/>
        <v>8.2208500000000022</v>
      </c>
    </row>
    <row r="565" spans="1:6" x14ac:dyDescent="0.5">
      <c r="A565" s="243">
        <f t="shared" si="39"/>
        <v>0.53400000000000036</v>
      </c>
      <c r="B565" s="243">
        <f t="shared" si="40"/>
        <v>0.46599999999999964</v>
      </c>
      <c r="C565" s="82"/>
      <c r="D565" s="82"/>
      <c r="E565" s="247">
        <f t="shared" si="41"/>
        <v>4.8336160904647842</v>
      </c>
      <c r="F565" s="248">
        <f t="shared" si="42"/>
        <v>8.2283000000000026</v>
      </c>
    </row>
    <row r="566" spans="1:6" x14ac:dyDescent="0.5">
      <c r="A566" s="243">
        <f t="shared" si="39"/>
        <v>0.53500000000000036</v>
      </c>
      <c r="B566" s="243">
        <f t="shared" si="40"/>
        <v>0.46499999999999964</v>
      </c>
      <c r="C566" s="82"/>
      <c r="D566" s="82"/>
      <c r="E566" s="247">
        <f t="shared" si="41"/>
        <v>4.8548486781258253</v>
      </c>
      <c r="F566" s="248">
        <f t="shared" si="42"/>
        <v>8.235750000000003</v>
      </c>
    </row>
    <row r="567" spans="1:6" x14ac:dyDescent="0.5">
      <c r="A567" s="243">
        <f t="shared" si="39"/>
        <v>0.53600000000000037</v>
      </c>
      <c r="B567" s="243">
        <f t="shared" si="40"/>
        <v>0.46399999999999963</v>
      </c>
      <c r="C567" s="82"/>
      <c r="D567" s="82"/>
      <c r="E567" s="247">
        <f t="shared" si="41"/>
        <v>4.8760865619880134</v>
      </c>
      <c r="F567" s="248">
        <f t="shared" si="42"/>
        <v>8.2432000000000016</v>
      </c>
    </row>
    <row r="568" spans="1:6" x14ac:dyDescent="0.5">
      <c r="A568" s="243">
        <f t="shared" si="39"/>
        <v>0.53700000000000037</v>
      </c>
      <c r="B568" s="243">
        <f t="shared" si="40"/>
        <v>0.46299999999999963</v>
      </c>
      <c r="C568" s="82"/>
      <c r="D568" s="82"/>
      <c r="E568" s="247">
        <f t="shared" si="41"/>
        <v>4.8973296731484277</v>
      </c>
      <c r="F568" s="248">
        <f t="shared" si="42"/>
        <v>8.250650000000002</v>
      </c>
    </row>
    <row r="569" spans="1:6" x14ac:dyDescent="0.5">
      <c r="A569" s="243">
        <f t="shared" si="39"/>
        <v>0.53800000000000037</v>
      </c>
      <c r="B569" s="243">
        <f t="shared" si="40"/>
        <v>0.46199999999999963</v>
      </c>
      <c r="C569" s="82"/>
      <c r="D569" s="82"/>
      <c r="E569" s="247">
        <f t="shared" si="41"/>
        <v>4.9185779438776898</v>
      </c>
      <c r="F569" s="248">
        <f t="shared" si="42"/>
        <v>8.2581000000000024</v>
      </c>
    </row>
    <row r="570" spans="1:6" x14ac:dyDescent="0.5">
      <c r="A570" s="243">
        <f t="shared" si="39"/>
        <v>0.53900000000000037</v>
      </c>
      <c r="B570" s="243">
        <f t="shared" si="40"/>
        <v>0.46099999999999963</v>
      </c>
      <c r="C570" s="82"/>
      <c r="D570" s="82"/>
      <c r="E570" s="247">
        <f t="shared" si="41"/>
        <v>4.9398313075954405</v>
      </c>
      <c r="F570" s="248">
        <f t="shared" si="42"/>
        <v>8.2655500000000028</v>
      </c>
    </row>
    <row r="571" spans="1:6" x14ac:dyDescent="0.5">
      <c r="A571" s="243">
        <f t="shared" si="39"/>
        <v>0.54000000000000037</v>
      </c>
      <c r="B571" s="243">
        <f t="shared" si="40"/>
        <v>0.45999999999999963</v>
      </c>
      <c r="C571" s="82"/>
      <c r="D571" s="82"/>
      <c r="E571" s="247">
        <f t="shared" si="41"/>
        <v>4.9610896988464219</v>
      </c>
      <c r="F571" s="248">
        <f t="shared" si="42"/>
        <v>8.2730000000000032</v>
      </c>
    </row>
    <row r="572" spans="1:6" x14ac:dyDescent="0.5">
      <c r="A572" s="243">
        <f t="shared" si="39"/>
        <v>0.54100000000000037</v>
      </c>
      <c r="B572" s="243">
        <f t="shared" si="40"/>
        <v>0.45899999999999963</v>
      </c>
      <c r="C572" s="82"/>
      <c r="D572" s="82"/>
      <c r="E572" s="247">
        <f t="shared" si="41"/>
        <v>4.9823530532771443</v>
      </c>
      <c r="F572" s="248">
        <f t="shared" si="42"/>
        <v>8.2804500000000019</v>
      </c>
    </row>
    <row r="573" spans="1:6" x14ac:dyDescent="0.5">
      <c r="A573" s="243">
        <f t="shared" si="39"/>
        <v>0.54200000000000037</v>
      </c>
      <c r="B573" s="243">
        <f t="shared" si="40"/>
        <v>0.45799999999999963</v>
      </c>
      <c r="C573" s="82"/>
      <c r="D573" s="82"/>
      <c r="E573" s="247">
        <f t="shared" si="41"/>
        <v>5.0036213076131242</v>
      </c>
      <c r="F573" s="248">
        <f t="shared" si="42"/>
        <v>8.2879000000000023</v>
      </c>
    </row>
    <row r="574" spans="1:6" x14ac:dyDescent="0.5">
      <c r="A574" s="243">
        <f t="shared" si="39"/>
        <v>0.54300000000000037</v>
      </c>
      <c r="B574" s="243">
        <f t="shared" si="40"/>
        <v>0.45699999999999963</v>
      </c>
      <c r="C574" s="82"/>
      <c r="D574" s="82"/>
      <c r="E574" s="247">
        <f t="shared" si="41"/>
        <v>5.0248943996366799</v>
      </c>
      <c r="F574" s="248">
        <f t="shared" si="42"/>
        <v>8.2953500000000027</v>
      </c>
    </row>
    <row r="575" spans="1:6" x14ac:dyDescent="0.5">
      <c r="A575" s="243">
        <f t="shared" si="39"/>
        <v>0.54400000000000037</v>
      </c>
      <c r="B575" s="243">
        <f t="shared" si="40"/>
        <v>0.45599999999999963</v>
      </c>
      <c r="C575" s="82"/>
      <c r="D575" s="82"/>
      <c r="E575" s="247">
        <f t="shared" si="41"/>
        <v>5.0461722681652548</v>
      </c>
      <c r="F575" s="248">
        <f t="shared" si="42"/>
        <v>8.3028000000000031</v>
      </c>
    </row>
    <row r="576" spans="1:6" x14ac:dyDescent="0.5">
      <c r="A576" s="243">
        <f t="shared" si="39"/>
        <v>0.54500000000000037</v>
      </c>
      <c r="B576" s="243">
        <f t="shared" si="40"/>
        <v>0.45499999999999963</v>
      </c>
      <c r="C576" s="82"/>
      <c r="D576" s="82"/>
      <c r="E576" s="247">
        <f t="shared" si="41"/>
        <v>5.0674548530302754</v>
      </c>
      <c r="F576" s="248">
        <f t="shared" si="42"/>
        <v>8.3102500000000017</v>
      </c>
    </row>
    <row r="577" spans="1:6" x14ac:dyDescent="0.5">
      <c r="A577" s="243">
        <f t="shared" si="39"/>
        <v>0.54600000000000037</v>
      </c>
      <c r="B577" s="243">
        <f t="shared" si="40"/>
        <v>0.45399999999999963</v>
      </c>
      <c r="C577" s="82"/>
      <c r="D577" s="82"/>
      <c r="E577" s="247">
        <f t="shared" si="41"/>
        <v>5.0887420950565074</v>
      </c>
      <c r="F577" s="248">
        <f t="shared" si="42"/>
        <v>8.3177000000000021</v>
      </c>
    </row>
    <row r="578" spans="1:6" x14ac:dyDescent="0.5">
      <c r="A578" s="243">
        <f t="shared" si="39"/>
        <v>0.54700000000000037</v>
      </c>
      <c r="B578" s="243">
        <f t="shared" si="40"/>
        <v>0.45299999999999963</v>
      </c>
      <c r="C578" s="82"/>
      <c r="D578" s="82"/>
      <c r="E578" s="247">
        <f t="shared" si="41"/>
        <v>5.1100339360419209</v>
      </c>
      <c r="F578" s="248">
        <f t="shared" si="42"/>
        <v>8.3251500000000025</v>
      </c>
    </row>
    <row r="579" spans="1:6" x14ac:dyDescent="0.5">
      <c r="A579" s="243">
        <f t="shared" si="39"/>
        <v>0.54800000000000038</v>
      </c>
      <c r="B579" s="243">
        <f t="shared" si="40"/>
        <v>0.45199999999999962</v>
      </c>
      <c r="C579" s="82"/>
      <c r="D579" s="82"/>
      <c r="E579" s="247">
        <f t="shared" si="41"/>
        <v>5.1313303187380237</v>
      </c>
      <c r="F579" s="248">
        <f t="shared" si="42"/>
        <v>8.3326000000000029</v>
      </c>
    </row>
    <row r="580" spans="1:6" x14ac:dyDescent="0.5">
      <c r="A580" s="243">
        <f t="shared" si="39"/>
        <v>0.54900000000000038</v>
      </c>
      <c r="B580" s="243">
        <f t="shared" si="40"/>
        <v>0.45099999999999962</v>
      </c>
      <c r="C580" s="82"/>
      <c r="D580" s="82"/>
      <c r="E580" s="247">
        <f t="shared" si="41"/>
        <v>5.1526311868306731</v>
      </c>
      <c r="F580" s="248">
        <f t="shared" si="42"/>
        <v>8.3400500000000015</v>
      </c>
    </row>
    <row r="581" spans="1:6" x14ac:dyDescent="0.5">
      <c r="A581" s="243">
        <f t="shared" si="39"/>
        <v>0.55000000000000038</v>
      </c>
      <c r="B581" s="243">
        <f t="shared" si="40"/>
        <v>0.44999999999999962</v>
      </c>
      <c r="C581" s="82"/>
      <c r="D581" s="82"/>
      <c r="E581" s="247">
        <f t="shared" si="41"/>
        <v>5.1739364849213301</v>
      </c>
      <c r="F581" s="248">
        <f t="shared" si="42"/>
        <v>8.3475000000000019</v>
      </c>
    </row>
    <row r="582" spans="1:6" x14ac:dyDescent="0.5">
      <c r="A582" s="243">
        <f t="shared" si="39"/>
        <v>0.55100000000000038</v>
      </c>
      <c r="B582" s="243">
        <f t="shared" si="40"/>
        <v>0.44899999999999962</v>
      </c>
      <c r="C582" s="82"/>
      <c r="D582" s="82"/>
      <c r="E582" s="247">
        <f t="shared" si="41"/>
        <v>5.1952461585087661</v>
      </c>
      <c r="F582" s="248">
        <f t="shared" si="42"/>
        <v>8.3549500000000023</v>
      </c>
    </row>
    <row r="583" spans="1:6" x14ac:dyDescent="0.5">
      <c r="A583" s="243">
        <f t="shared" si="39"/>
        <v>0.55200000000000038</v>
      </c>
      <c r="B583" s="243">
        <f t="shared" si="40"/>
        <v>0.44799999999999962</v>
      </c>
      <c r="C583" s="82"/>
      <c r="D583" s="82"/>
      <c r="E583" s="247">
        <f t="shared" si="41"/>
        <v>5.2165601539712032</v>
      </c>
      <c r="F583" s="248">
        <f t="shared" si="42"/>
        <v>8.3624000000000027</v>
      </c>
    </row>
    <row r="584" spans="1:6" x14ac:dyDescent="0.5">
      <c r="A584" s="243">
        <f t="shared" si="39"/>
        <v>0.55300000000000038</v>
      </c>
      <c r="B584" s="243">
        <f t="shared" si="40"/>
        <v>0.44699999999999962</v>
      </c>
      <c r="C584" s="82"/>
      <c r="D584" s="82"/>
      <c r="E584" s="247">
        <f t="shared" si="41"/>
        <v>5.2378784185488776</v>
      </c>
      <c r="F584" s="248">
        <f t="shared" si="42"/>
        <v>8.3698500000000031</v>
      </c>
    </row>
    <row r="585" spans="1:6" x14ac:dyDescent="0.5">
      <c r="A585" s="243">
        <f t="shared" si="39"/>
        <v>0.55400000000000038</v>
      </c>
      <c r="B585" s="243">
        <f t="shared" si="40"/>
        <v>0.44599999999999962</v>
      </c>
      <c r="C585" s="82"/>
      <c r="D585" s="82"/>
      <c r="E585" s="247">
        <f t="shared" si="41"/>
        <v>5.2592009003269773</v>
      </c>
      <c r="F585" s="248">
        <f t="shared" si="42"/>
        <v>8.3773000000000017</v>
      </c>
    </row>
    <row r="586" spans="1:6" x14ac:dyDescent="0.5">
      <c r="A586" s="243">
        <f t="shared" si="39"/>
        <v>0.55500000000000038</v>
      </c>
      <c r="B586" s="243">
        <f t="shared" si="40"/>
        <v>0.44499999999999962</v>
      </c>
      <c r="C586" s="82"/>
      <c r="D586" s="82"/>
      <c r="E586" s="247">
        <f t="shared" si="41"/>
        <v>5.2805275482190321</v>
      </c>
      <c r="F586" s="248">
        <f t="shared" si="42"/>
        <v>8.3847500000000021</v>
      </c>
    </row>
    <row r="587" spans="1:6" x14ac:dyDescent="0.5">
      <c r="A587" s="243">
        <f t="shared" si="39"/>
        <v>0.55600000000000038</v>
      </c>
      <c r="B587" s="243">
        <f t="shared" si="40"/>
        <v>0.44399999999999962</v>
      </c>
      <c r="C587" s="82"/>
      <c r="D587" s="82"/>
      <c r="E587" s="247">
        <f t="shared" si="41"/>
        <v>5.3018583119506388</v>
      </c>
      <c r="F587" s="248">
        <f t="shared" si="42"/>
        <v>8.3922000000000025</v>
      </c>
    </row>
    <row r="588" spans="1:6" x14ac:dyDescent="0.5">
      <c r="A588" s="243">
        <f t="shared" si="39"/>
        <v>0.55700000000000038</v>
      </c>
      <c r="B588" s="243">
        <f t="shared" si="40"/>
        <v>0.44299999999999962</v>
      </c>
      <c r="C588" s="82"/>
      <c r="D588" s="82"/>
      <c r="E588" s="247">
        <f t="shared" si="41"/>
        <v>5.3231931420436078</v>
      </c>
      <c r="F588" s="248">
        <f t="shared" si="42"/>
        <v>8.3996500000000029</v>
      </c>
    </row>
    <row r="589" spans="1:6" x14ac:dyDescent="0.5">
      <c r="A589" s="243">
        <f t="shared" si="39"/>
        <v>0.55800000000000038</v>
      </c>
      <c r="B589" s="243">
        <f t="shared" si="40"/>
        <v>0.44199999999999962</v>
      </c>
      <c r="C589" s="82"/>
      <c r="D589" s="82"/>
      <c r="E589" s="247">
        <f t="shared" si="41"/>
        <v>5.3445319898004255</v>
      </c>
      <c r="F589" s="248">
        <f t="shared" si="42"/>
        <v>8.4071000000000033</v>
      </c>
    </row>
    <row r="590" spans="1:6" x14ac:dyDescent="0.5">
      <c r="A590" s="243">
        <f t="shared" si="39"/>
        <v>0.55900000000000039</v>
      </c>
      <c r="B590" s="243">
        <f t="shared" si="40"/>
        <v>0.44099999999999961</v>
      </c>
      <c r="C590" s="82"/>
      <c r="D590" s="82"/>
      <c r="E590" s="247">
        <f t="shared" si="41"/>
        <v>5.3658748072891234</v>
      </c>
      <c r="F590" s="248">
        <f t="shared" si="42"/>
        <v>8.414550000000002</v>
      </c>
    </row>
    <row r="591" spans="1:6" x14ac:dyDescent="0.5">
      <c r="A591" s="243">
        <f t="shared" si="39"/>
        <v>0.56000000000000039</v>
      </c>
      <c r="B591" s="243">
        <f t="shared" si="40"/>
        <v>0.43999999999999961</v>
      </c>
      <c r="C591" s="82"/>
      <c r="D591" s="82"/>
      <c r="E591" s="247">
        <f t="shared" si="41"/>
        <v>5.3872215473284628</v>
      </c>
      <c r="F591" s="248">
        <f t="shared" si="42"/>
        <v>8.4220000000000024</v>
      </c>
    </row>
    <row r="592" spans="1:6" x14ac:dyDescent="0.5">
      <c r="A592" s="243">
        <f t="shared" si="39"/>
        <v>0.56100000000000039</v>
      </c>
      <c r="B592" s="243">
        <f t="shared" si="40"/>
        <v>0.43899999999999961</v>
      </c>
      <c r="C592" s="82"/>
      <c r="D592" s="82"/>
      <c r="E592" s="247">
        <f t="shared" si="41"/>
        <v>5.4085721634734707</v>
      </c>
      <c r="F592" s="248">
        <f t="shared" si="42"/>
        <v>8.4294500000000028</v>
      </c>
    </row>
    <row r="593" spans="1:6" x14ac:dyDescent="0.5">
      <c r="A593" s="243">
        <f t="shared" si="39"/>
        <v>0.56200000000000039</v>
      </c>
      <c r="B593" s="243">
        <f t="shared" si="40"/>
        <v>0.43799999999999961</v>
      </c>
      <c r="C593" s="82"/>
      <c r="D593" s="82"/>
      <c r="E593" s="247">
        <f t="shared" si="41"/>
        <v>5.4299266100012895</v>
      </c>
      <c r="F593" s="248">
        <f t="shared" si="42"/>
        <v>8.4369000000000032</v>
      </c>
    </row>
    <row r="594" spans="1:6" x14ac:dyDescent="0.5">
      <c r="A594" s="243">
        <f t="shared" si="39"/>
        <v>0.56300000000000039</v>
      </c>
      <c r="B594" s="243">
        <f t="shared" si="40"/>
        <v>0.43699999999999961</v>
      </c>
      <c r="C594" s="82"/>
      <c r="D594" s="82"/>
      <c r="E594" s="247">
        <f t="shared" si="41"/>
        <v>5.4512848418973769</v>
      </c>
      <c r="F594" s="248">
        <f t="shared" si="42"/>
        <v>8.4443500000000018</v>
      </c>
    </row>
    <row r="595" spans="1:6" x14ac:dyDescent="0.5">
      <c r="A595" s="243">
        <f t="shared" si="39"/>
        <v>0.56400000000000039</v>
      </c>
      <c r="B595" s="243">
        <f t="shared" si="40"/>
        <v>0.43599999999999961</v>
      </c>
      <c r="C595" s="82"/>
      <c r="D595" s="82"/>
      <c r="E595" s="247">
        <f t="shared" si="41"/>
        <v>5.4726468148419816</v>
      </c>
      <c r="F595" s="248">
        <f t="shared" si="42"/>
        <v>8.4518000000000022</v>
      </c>
    </row>
    <row r="596" spans="1:6" x14ac:dyDescent="0.5">
      <c r="A596" s="243">
        <f t="shared" si="39"/>
        <v>0.56500000000000039</v>
      </c>
      <c r="B596" s="243">
        <f t="shared" si="40"/>
        <v>0.43499999999999961</v>
      </c>
      <c r="C596" s="82"/>
      <c r="D596" s="82"/>
      <c r="E596" s="247">
        <f t="shared" si="41"/>
        <v>5.4940124851969614</v>
      </c>
      <c r="F596" s="248">
        <f t="shared" si="42"/>
        <v>8.4592500000000026</v>
      </c>
    </row>
    <row r="597" spans="1:6" x14ac:dyDescent="0.5">
      <c r="A597" s="243">
        <f t="shared" si="39"/>
        <v>0.56600000000000039</v>
      </c>
      <c r="B597" s="243">
        <f t="shared" si="40"/>
        <v>0.43399999999999961</v>
      </c>
      <c r="C597" s="82"/>
      <c r="D597" s="82"/>
      <c r="E597" s="247">
        <f t="shared" si="41"/>
        <v>5.5153818099928573</v>
      </c>
      <c r="F597" s="248">
        <f t="shared" si="42"/>
        <v>8.466700000000003</v>
      </c>
    </row>
    <row r="598" spans="1:6" x14ac:dyDescent="0.5">
      <c r="A598" s="243">
        <f t="shared" si="39"/>
        <v>0.56700000000000039</v>
      </c>
      <c r="B598" s="243">
        <f t="shared" si="40"/>
        <v>0.43299999999999961</v>
      </c>
      <c r="C598" s="82"/>
      <c r="D598" s="82"/>
      <c r="E598" s="247">
        <f t="shared" si="41"/>
        <v>5.5367547469162925</v>
      </c>
      <c r="F598" s="248">
        <f t="shared" si="42"/>
        <v>8.4741500000000016</v>
      </c>
    </row>
    <row r="599" spans="1:6" x14ac:dyDescent="0.5">
      <c r="A599" s="243">
        <f t="shared" si="39"/>
        <v>0.56800000000000039</v>
      </c>
      <c r="B599" s="243">
        <f t="shared" si="40"/>
        <v>0.43199999999999961</v>
      </c>
      <c r="C599" s="82"/>
      <c r="D599" s="82"/>
      <c r="E599" s="247">
        <f t="shared" si="41"/>
        <v>5.5581312542976251</v>
      </c>
      <c r="F599" s="248">
        <f t="shared" si="42"/>
        <v>8.481600000000002</v>
      </c>
    </row>
    <row r="600" spans="1:6" x14ac:dyDescent="0.5">
      <c r="A600" s="243">
        <f t="shared" si="39"/>
        <v>0.56900000000000039</v>
      </c>
      <c r="B600" s="243">
        <f t="shared" si="40"/>
        <v>0.43099999999999961</v>
      </c>
      <c r="C600" s="82"/>
      <c r="D600" s="82"/>
      <c r="E600" s="247">
        <f t="shared" si="41"/>
        <v>5.5795112910988989</v>
      </c>
      <c r="F600" s="248">
        <f t="shared" si="42"/>
        <v>8.4890500000000024</v>
      </c>
    </row>
    <row r="601" spans="1:6" x14ac:dyDescent="0.5">
      <c r="A601" s="243">
        <f t="shared" si="39"/>
        <v>0.5700000000000004</v>
      </c>
      <c r="B601" s="243">
        <f t="shared" si="40"/>
        <v>0.4299999999999996</v>
      </c>
      <c r="C601" s="82"/>
      <c r="D601" s="82"/>
      <c r="E601" s="247">
        <f t="shared" si="41"/>
        <v>5.6008948169020361</v>
      </c>
      <c r="F601" s="248">
        <f t="shared" si="42"/>
        <v>8.4965000000000028</v>
      </c>
    </row>
    <row r="602" spans="1:6" x14ac:dyDescent="0.5">
      <c r="A602" s="243">
        <f t="shared" si="39"/>
        <v>0.5710000000000004</v>
      </c>
      <c r="B602" s="243">
        <f t="shared" si="40"/>
        <v>0.4289999999999996</v>
      </c>
      <c r="C602" s="82"/>
      <c r="D602" s="82"/>
      <c r="E602" s="247">
        <f t="shared" si="41"/>
        <v>5.6222817918973158</v>
      </c>
      <c r="F602" s="248">
        <f t="shared" si="42"/>
        <v>8.5039500000000032</v>
      </c>
    </row>
    <row r="603" spans="1:6" x14ac:dyDescent="0.5">
      <c r="A603" s="243">
        <f t="shared" si="39"/>
        <v>0.5720000000000004</v>
      </c>
      <c r="B603" s="243">
        <f t="shared" si="40"/>
        <v>0.4279999999999996</v>
      </c>
      <c r="C603" s="82"/>
      <c r="D603" s="82"/>
      <c r="E603" s="247">
        <f t="shared" si="41"/>
        <v>5.6436721768720846</v>
      </c>
      <c r="F603" s="248">
        <f t="shared" si="42"/>
        <v>8.5114000000000036</v>
      </c>
    </row>
    <row r="604" spans="1:6" x14ac:dyDescent="0.5">
      <c r="A604" s="243">
        <f t="shared" si="39"/>
        <v>0.5730000000000004</v>
      </c>
      <c r="B604" s="243">
        <f t="shared" si="40"/>
        <v>0.4269999999999996</v>
      </c>
      <c r="C604" s="82"/>
      <c r="D604" s="82"/>
      <c r="E604" s="247">
        <f t="shared" si="41"/>
        <v>5.6650659331997266</v>
      </c>
      <c r="F604" s="248">
        <f t="shared" si="42"/>
        <v>8.5188500000000023</v>
      </c>
    </row>
    <row r="605" spans="1:6" x14ac:dyDescent="0.5">
      <c r="A605" s="243">
        <f t="shared" si="39"/>
        <v>0.5740000000000004</v>
      </c>
      <c r="B605" s="243">
        <f t="shared" si="40"/>
        <v>0.4259999999999996</v>
      </c>
      <c r="C605" s="82"/>
      <c r="D605" s="82"/>
      <c r="E605" s="247">
        <f t="shared" si="41"/>
        <v>5.6864630228288737</v>
      </c>
      <c r="F605" s="248">
        <f t="shared" si="42"/>
        <v>8.5263000000000027</v>
      </c>
    </row>
    <row r="606" spans="1:6" x14ac:dyDescent="0.5">
      <c r="A606" s="243">
        <f t="shared" si="39"/>
        <v>0.5750000000000004</v>
      </c>
      <c r="B606" s="243">
        <f t="shared" si="40"/>
        <v>0.4249999999999996</v>
      </c>
      <c r="C606" s="82"/>
      <c r="D606" s="82"/>
      <c r="E606" s="247">
        <f t="shared" si="41"/>
        <v>5.7078634082728454</v>
      </c>
      <c r="F606" s="248">
        <f t="shared" si="42"/>
        <v>8.5337500000000031</v>
      </c>
    </row>
    <row r="607" spans="1:6" x14ac:dyDescent="0.5">
      <c r="A607" s="243">
        <f t="shared" si="39"/>
        <v>0.5760000000000004</v>
      </c>
      <c r="B607" s="243">
        <f t="shared" si="40"/>
        <v>0.4239999999999996</v>
      </c>
      <c r="C607" s="82"/>
      <c r="D607" s="82"/>
      <c r="E607" s="247">
        <f t="shared" si="41"/>
        <v>5.7292670525993215</v>
      </c>
      <c r="F607" s="248">
        <f t="shared" si="42"/>
        <v>8.5412000000000017</v>
      </c>
    </row>
    <row r="608" spans="1:6" x14ac:dyDescent="0.5">
      <c r="A608" s="243">
        <f t="shared" si="39"/>
        <v>0.5770000000000004</v>
      </c>
      <c r="B608" s="243">
        <f t="shared" si="40"/>
        <v>0.4229999999999996</v>
      </c>
      <c r="C608" s="82"/>
      <c r="D608" s="82"/>
      <c r="E608" s="247">
        <f t="shared" si="41"/>
        <v>5.750673919420235</v>
      </c>
      <c r="F608" s="248">
        <f t="shared" si="42"/>
        <v>8.5486500000000021</v>
      </c>
    </row>
    <row r="609" spans="1:6" x14ac:dyDescent="0.5">
      <c r="A609" s="243">
        <f t="shared" si="39"/>
        <v>0.5780000000000004</v>
      </c>
      <c r="B609" s="243">
        <f t="shared" si="40"/>
        <v>0.4219999999999996</v>
      </c>
      <c r="C609" s="82"/>
      <c r="D609" s="82"/>
      <c r="E609" s="247">
        <f t="shared" si="41"/>
        <v>5.7720839728818989</v>
      </c>
      <c r="F609" s="248">
        <f t="shared" si="42"/>
        <v>8.5561000000000025</v>
      </c>
    </row>
    <row r="610" spans="1:6" x14ac:dyDescent="0.5">
      <c r="A610" s="243">
        <f t="shared" ref="A610:A673" si="43">+A609+0.1%</f>
        <v>0.5790000000000004</v>
      </c>
      <c r="B610" s="243">
        <f t="shared" ref="B610:B673" si="44">1-A610</f>
        <v>0.4209999999999996</v>
      </c>
      <c r="C610" s="82"/>
      <c r="D610" s="82"/>
      <c r="E610" s="247">
        <f t="shared" ref="E610:E673" si="45">SQRT((A610*$B$7)^2+(B610*$B$8)^2+2*$B$7*A610*$B$8*B610*$E$12)</f>
        <v>5.7934971776553157</v>
      </c>
      <c r="F610" s="248">
        <f t="shared" ref="F610:F673" si="46">+A610*$B$5+B610*$B$6</f>
        <v>8.5635500000000029</v>
      </c>
    </row>
    <row r="611" spans="1:6" x14ac:dyDescent="0.5">
      <c r="A611" s="243">
        <f t="shared" si="43"/>
        <v>0.5800000000000004</v>
      </c>
      <c r="B611" s="243">
        <f t="shared" si="44"/>
        <v>0.4199999999999996</v>
      </c>
      <c r="C611" s="82"/>
      <c r="D611" s="82"/>
      <c r="E611" s="247">
        <f t="shared" si="45"/>
        <v>5.8149134989267148</v>
      </c>
      <c r="F611" s="248">
        <f t="shared" si="46"/>
        <v>8.5710000000000015</v>
      </c>
    </row>
    <row r="612" spans="1:6" x14ac:dyDescent="0.5">
      <c r="A612" s="243">
        <f t="shared" si="43"/>
        <v>0.58100000000000041</v>
      </c>
      <c r="B612" s="243">
        <f t="shared" si="44"/>
        <v>0.41899999999999959</v>
      </c>
      <c r="C612" s="82"/>
      <c r="D612" s="82"/>
      <c r="E612" s="247">
        <f t="shared" si="45"/>
        <v>5.8363329023882882</v>
      </c>
      <c r="F612" s="248">
        <f t="shared" si="46"/>
        <v>8.5784500000000019</v>
      </c>
    </row>
    <row r="613" spans="1:6" x14ac:dyDescent="0.5">
      <c r="A613" s="243">
        <f t="shared" si="43"/>
        <v>0.58200000000000041</v>
      </c>
      <c r="B613" s="243">
        <f t="shared" si="44"/>
        <v>0.41799999999999959</v>
      </c>
      <c r="C613" s="82"/>
      <c r="D613" s="82"/>
      <c r="E613" s="247">
        <f t="shared" si="45"/>
        <v>5.857755354229135</v>
      </c>
      <c r="F613" s="248">
        <f t="shared" si="46"/>
        <v>8.5859000000000023</v>
      </c>
    </row>
    <row r="614" spans="1:6" x14ac:dyDescent="0.5">
      <c r="A614" s="243">
        <f t="shared" si="43"/>
        <v>0.58300000000000041</v>
      </c>
      <c r="B614" s="243">
        <f t="shared" si="44"/>
        <v>0.41699999999999959</v>
      </c>
      <c r="C614" s="82"/>
      <c r="D614" s="82"/>
      <c r="E614" s="247">
        <f t="shared" si="45"/>
        <v>5.8791808211263685</v>
      </c>
      <c r="F614" s="248">
        <f t="shared" si="46"/>
        <v>8.5933500000000027</v>
      </c>
    </row>
    <row r="615" spans="1:6" x14ac:dyDescent="0.5">
      <c r="A615" s="243">
        <f t="shared" si="43"/>
        <v>0.58400000000000041</v>
      </c>
      <c r="B615" s="243">
        <f t="shared" si="44"/>
        <v>0.41599999999999959</v>
      </c>
      <c r="C615" s="82"/>
      <c r="D615" s="82"/>
      <c r="E615" s="247">
        <f t="shared" si="45"/>
        <v>5.9006092702364308</v>
      </c>
      <c r="F615" s="248">
        <f t="shared" si="46"/>
        <v>8.6008000000000031</v>
      </c>
    </row>
    <row r="616" spans="1:6" x14ac:dyDescent="0.5">
      <c r="A616" s="243">
        <f t="shared" si="43"/>
        <v>0.58500000000000041</v>
      </c>
      <c r="B616" s="243">
        <f t="shared" si="44"/>
        <v>0.41499999999999959</v>
      </c>
      <c r="C616" s="82"/>
      <c r="D616" s="82"/>
      <c r="E616" s="247">
        <f t="shared" si="45"/>
        <v>5.9220406691866012</v>
      </c>
      <c r="F616" s="248">
        <f t="shared" si="46"/>
        <v>8.6082500000000017</v>
      </c>
    </row>
    <row r="617" spans="1:6" x14ac:dyDescent="0.5">
      <c r="A617" s="243">
        <f t="shared" si="43"/>
        <v>0.58600000000000041</v>
      </c>
      <c r="B617" s="243">
        <f t="shared" si="44"/>
        <v>0.41399999999999959</v>
      </c>
      <c r="C617" s="82"/>
      <c r="D617" s="82"/>
      <c r="E617" s="247">
        <f t="shared" si="45"/>
        <v>5.9434749860666614</v>
      </c>
      <c r="F617" s="248">
        <f t="shared" si="46"/>
        <v>8.6157000000000039</v>
      </c>
    </row>
    <row r="618" spans="1:6" x14ac:dyDescent="0.5">
      <c r="A618" s="243">
        <f t="shared" si="43"/>
        <v>0.58700000000000041</v>
      </c>
      <c r="B618" s="243">
        <f t="shared" si="44"/>
        <v>0.41299999999999959</v>
      </c>
      <c r="C618" s="82"/>
      <c r="D618" s="82"/>
      <c r="E618" s="247">
        <f t="shared" si="45"/>
        <v>5.9649121894207395</v>
      </c>
      <c r="F618" s="248">
        <f t="shared" si="46"/>
        <v>8.6231500000000025</v>
      </c>
    </row>
    <row r="619" spans="1:6" x14ac:dyDescent="0.5">
      <c r="A619" s="243">
        <f t="shared" si="43"/>
        <v>0.58800000000000041</v>
      </c>
      <c r="B619" s="243">
        <f t="shared" si="44"/>
        <v>0.41199999999999959</v>
      </c>
      <c r="C619" s="82"/>
      <c r="D619" s="82"/>
      <c r="E619" s="247">
        <f t="shared" si="45"/>
        <v>5.9863522482393332</v>
      </c>
      <c r="F619" s="248">
        <f t="shared" si="46"/>
        <v>8.6306000000000029</v>
      </c>
    </row>
    <row r="620" spans="1:6" x14ac:dyDescent="0.5">
      <c r="A620" s="243">
        <f t="shared" si="43"/>
        <v>0.58900000000000041</v>
      </c>
      <c r="B620" s="243">
        <f t="shared" si="44"/>
        <v>0.41099999999999959</v>
      </c>
      <c r="C620" s="82"/>
      <c r="D620" s="82"/>
      <c r="E620" s="247">
        <f t="shared" si="45"/>
        <v>6.0077951319514975</v>
      </c>
      <c r="F620" s="248">
        <f t="shared" si="46"/>
        <v>8.6380500000000033</v>
      </c>
    </row>
    <row r="621" spans="1:6" x14ac:dyDescent="0.5">
      <c r="A621" s="243">
        <f t="shared" si="43"/>
        <v>0.59000000000000041</v>
      </c>
      <c r="B621" s="243">
        <f t="shared" si="44"/>
        <v>0.40999999999999959</v>
      </c>
      <c r="C621" s="82"/>
      <c r="D621" s="82"/>
      <c r="E621" s="247">
        <f t="shared" si="45"/>
        <v>6.0292408104171873</v>
      </c>
      <c r="F621" s="248">
        <f t="shared" si="46"/>
        <v>8.645500000000002</v>
      </c>
    </row>
    <row r="622" spans="1:6" x14ac:dyDescent="0.5">
      <c r="A622" s="243">
        <f t="shared" si="43"/>
        <v>0.59100000000000041</v>
      </c>
      <c r="B622" s="243">
        <f t="shared" si="44"/>
        <v>0.40899999999999959</v>
      </c>
      <c r="C622" s="82"/>
      <c r="D622" s="82"/>
      <c r="E622" s="247">
        <f t="shared" si="45"/>
        <v>6.0506892539197636</v>
      </c>
      <c r="F622" s="248">
        <f t="shared" si="46"/>
        <v>8.6529500000000024</v>
      </c>
    </row>
    <row r="623" spans="1:6" x14ac:dyDescent="0.5">
      <c r="A623" s="243">
        <f t="shared" si="43"/>
        <v>0.59200000000000041</v>
      </c>
      <c r="B623" s="243">
        <f t="shared" si="44"/>
        <v>0.40799999999999959</v>
      </c>
      <c r="C623" s="82"/>
      <c r="D623" s="82"/>
      <c r="E623" s="247">
        <f t="shared" si="45"/>
        <v>6.0721404331586504</v>
      </c>
      <c r="F623" s="248">
        <f t="shared" si="46"/>
        <v>8.6604000000000028</v>
      </c>
    </row>
    <row r="624" spans="1:6" x14ac:dyDescent="0.5">
      <c r="A624" s="243">
        <f t="shared" si="43"/>
        <v>0.59300000000000042</v>
      </c>
      <c r="B624" s="243">
        <f t="shared" si="44"/>
        <v>0.40699999999999958</v>
      </c>
      <c r="C624" s="82"/>
      <c r="D624" s="82"/>
      <c r="E624" s="247">
        <f t="shared" si="45"/>
        <v>6.0935943192421425</v>
      </c>
      <c r="F624" s="248">
        <f t="shared" si="46"/>
        <v>8.6678500000000032</v>
      </c>
    </row>
    <row r="625" spans="1:6" x14ac:dyDescent="0.5">
      <c r="A625" s="243">
        <f t="shared" si="43"/>
        <v>0.59400000000000042</v>
      </c>
      <c r="B625" s="243">
        <f t="shared" si="44"/>
        <v>0.40599999999999958</v>
      </c>
      <c r="C625" s="82"/>
      <c r="D625" s="82"/>
      <c r="E625" s="247">
        <f t="shared" si="45"/>
        <v>6.1150508836803725</v>
      </c>
      <c r="F625" s="248">
        <f t="shared" si="46"/>
        <v>8.6753000000000018</v>
      </c>
    </row>
    <row r="626" spans="1:6" x14ac:dyDescent="0.5">
      <c r="A626" s="243">
        <f t="shared" si="43"/>
        <v>0.59500000000000042</v>
      </c>
      <c r="B626" s="243">
        <f t="shared" si="44"/>
        <v>0.40499999999999958</v>
      </c>
      <c r="C626" s="82"/>
      <c r="D626" s="82"/>
      <c r="E626" s="247">
        <f t="shared" si="45"/>
        <v>6.1365100983784018</v>
      </c>
      <c r="F626" s="248">
        <f t="shared" si="46"/>
        <v>8.6827500000000022</v>
      </c>
    </row>
    <row r="627" spans="1:6" x14ac:dyDescent="0.5">
      <c r="A627" s="243">
        <f t="shared" si="43"/>
        <v>0.59600000000000042</v>
      </c>
      <c r="B627" s="243">
        <f t="shared" si="44"/>
        <v>0.40399999999999958</v>
      </c>
      <c r="C627" s="82"/>
      <c r="D627" s="82"/>
      <c r="E627" s="247">
        <f t="shared" si="45"/>
        <v>6.1579719356294662</v>
      </c>
      <c r="F627" s="248">
        <f t="shared" si="46"/>
        <v>8.6902000000000026</v>
      </c>
    </row>
    <row r="628" spans="1:6" x14ac:dyDescent="0.5">
      <c r="A628" s="243">
        <f t="shared" si="43"/>
        <v>0.59700000000000042</v>
      </c>
      <c r="B628" s="243">
        <f t="shared" si="44"/>
        <v>0.40299999999999958</v>
      </c>
      <c r="C628" s="82"/>
      <c r="D628" s="82"/>
      <c r="E628" s="247">
        <f t="shared" si="45"/>
        <v>6.1794363681083491</v>
      </c>
      <c r="F628" s="248">
        <f t="shared" si="46"/>
        <v>8.697650000000003</v>
      </c>
    </row>
    <row r="629" spans="1:6" x14ac:dyDescent="0.5">
      <c r="A629" s="243">
        <f t="shared" si="43"/>
        <v>0.59800000000000042</v>
      </c>
      <c r="B629" s="243">
        <f t="shared" si="44"/>
        <v>0.40199999999999958</v>
      </c>
      <c r="C629" s="82"/>
      <c r="D629" s="82"/>
      <c r="E629" s="247">
        <f t="shared" si="45"/>
        <v>6.2009033688649025</v>
      </c>
      <c r="F629" s="248">
        <f t="shared" si="46"/>
        <v>8.7051000000000016</v>
      </c>
    </row>
    <row r="630" spans="1:6" x14ac:dyDescent="0.5">
      <c r="A630" s="243">
        <f t="shared" si="43"/>
        <v>0.59900000000000042</v>
      </c>
      <c r="B630" s="243">
        <f t="shared" si="44"/>
        <v>0.40099999999999958</v>
      </c>
      <c r="C630" s="82"/>
      <c r="D630" s="82"/>
      <c r="E630" s="247">
        <f t="shared" si="45"/>
        <v>6.2223729113176836</v>
      </c>
      <c r="F630" s="248">
        <f t="shared" si="46"/>
        <v>8.7125500000000038</v>
      </c>
    </row>
    <row r="631" spans="1:6" x14ac:dyDescent="0.5">
      <c r="A631" s="243">
        <f t="shared" si="43"/>
        <v>0.60000000000000042</v>
      </c>
      <c r="B631" s="243">
        <f t="shared" si="44"/>
        <v>0.39999999999999958</v>
      </c>
      <c r="C631" s="82"/>
      <c r="D631" s="82"/>
      <c r="E631" s="247">
        <f t="shared" si="45"/>
        <v>6.2438449692477249</v>
      </c>
      <c r="F631" s="248">
        <f t="shared" si="46"/>
        <v>8.7200000000000024</v>
      </c>
    </row>
    <row r="632" spans="1:6" x14ac:dyDescent="0.5">
      <c r="A632" s="243">
        <f t="shared" si="43"/>
        <v>0.60100000000000042</v>
      </c>
      <c r="B632" s="243">
        <f t="shared" si="44"/>
        <v>0.39899999999999958</v>
      </c>
      <c r="C632" s="82"/>
      <c r="D632" s="82"/>
      <c r="E632" s="247">
        <f t="shared" si="45"/>
        <v>6.2653195167924292</v>
      </c>
      <c r="F632" s="248">
        <f t="shared" si="46"/>
        <v>8.7274500000000028</v>
      </c>
    </row>
    <row r="633" spans="1:6" x14ac:dyDescent="0.5">
      <c r="A633" s="243">
        <f t="shared" si="43"/>
        <v>0.60200000000000042</v>
      </c>
      <c r="B633" s="243">
        <f t="shared" si="44"/>
        <v>0.39799999999999958</v>
      </c>
      <c r="C633" s="82"/>
      <c r="D633" s="82"/>
      <c r="E633" s="247">
        <f t="shared" si="45"/>
        <v>6.2867965284395932</v>
      </c>
      <c r="F633" s="248">
        <f t="shared" si="46"/>
        <v>8.7349000000000032</v>
      </c>
    </row>
    <row r="634" spans="1:6" x14ac:dyDescent="0.5">
      <c r="A634" s="243">
        <f t="shared" si="43"/>
        <v>0.60300000000000042</v>
      </c>
      <c r="B634" s="243">
        <f t="shared" si="44"/>
        <v>0.39699999999999958</v>
      </c>
      <c r="C634" s="82"/>
      <c r="D634" s="82"/>
      <c r="E634" s="247">
        <f t="shared" si="45"/>
        <v>6.3082759790215359</v>
      </c>
      <c r="F634" s="248">
        <f t="shared" si="46"/>
        <v>8.7423500000000036</v>
      </c>
    </row>
    <row r="635" spans="1:6" x14ac:dyDescent="0.5">
      <c r="A635" s="243">
        <f t="shared" si="43"/>
        <v>0.60400000000000043</v>
      </c>
      <c r="B635" s="243">
        <f t="shared" si="44"/>
        <v>0.39599999999999957</v>
      </c>
      <c r="C635" s="82"/>
      <c r="D635" s="82"/>
      <c r="E635" s="247">
        <f t="shared" si="45"/>
        <v>6.3297578437093565</v>
      </c>
      <c r="F635" s="248">
        <f t="shared" si="46"/>
        <v>8.7498000000000022</v>
      </c>
    </row>
    <row r="636" spans="1:6" x14ac:dyDescent="0.5">
      <c r="A636" s="243">
        <f t="shared" si="43"/>
        <v>0.60500000000000043</v>
      </c>
      <c r="B636" s="243">
        <f t="shared" si="44"/>
        <v>0.39499999999999957</v>
      </c>
      <c r="C636" s="82"/>
      <c r="D636" s="82"/>
      <c r="E636" s="247">
        <f t="shared" si="45"/>
        <v>6.3512420980072974</v>
      </c>
      <c r="F636" s="248">
        <f t="shared" si="46"/>
        <v>8.7572500000000026</v>
      </c>
    </row>
    <row r="637" spans="1:6" x14ac:dyDescent="0.5">
      <c r="A637" s="243">
        <f t="shared" si="43"/>
        <v>0.60600000000000043</v>
      </c>
      <c r="B637" s="243">
        <f t="shared" si="44"/>
        <v>0.39399999999999957</v>
      </c>
      <c r="C637" s="82"/>
      <c r="D637" s="82"/>
      <c r="E637" s="247">
        <f t="shared" si="45"/>
        <v>6.3727287177472194</v>
      </c>
      <c r="F637" s="248">
        <f t="shared" si="46"/>
        <v>8.764700000000003</v>
      </c>
    </row>
    <row r="638" spans="1:6" x14ac:dyDescent="0.5">
      <c r="A638" s="243">
        <f t="shared" si="43"/>
        <v>0.60700000000000043</v>
      </c>
      <c r="B638" s="243">
        <f t="shared" si="44"/>
        <v>0.39299999999999957</v>
      </c>
      <c r="C638" s="82"/>
      <c r="D638" s="82"/>
      <c r="E638" s="247">
        <f t="shared" si="45"/>
        <v>6.3942176790831988</v>
      </c>
      <c r="F638" s="248">
        <f t="shared" si="46"/>
        <v>8.7721500000000034</v>
      </c>
    </row>
    <row r="639" spans="1:6" x14ac:dyDescent="0.5">
      <c r="A639" s="243">
        <f t="shared" si="43"/>
        <v>0.60800000000000043</v>
      </c>
      <c r="B639" s="243">
        <f t="shared" si="44"/>
        <v>0.39199999999999957</v>
      </c>
      <c r="C639" s="82"/>
      <c r="D639" s="82"/>
      <c r="E639" s="247">
        <f t="shared" si="45"/>
        <v>6.4157089584862028</v>
      </c>
      <c r="F639" s="248">
        <f t="shared" si="46"/>
        <v>8.7796000000000021</v>
      </c>
    </row>
    <row r="640" spans="1:6" x14ac:dyDescent="0.5">
      <c r="A640" s="243">
        <f t="shared" si="43"/>
        <v>0.60900000000000043</v>
      </c>
      <c r="B640" s="243">
        <f t="shared" si="44"/>
        <v>0.39099999999999957</v>
      </c>
      <c r="C640" s="82"/>
      <c r="D640" s="82"/>
      <c r="E640" s="247">
        <f t="shared" si="45"/>
        <v>6.4372025327389029</v>
      </c>
      <c r="F640" s="248">
        <f t="shared" si="46"/>
        <v>8.7870500000000025</v>
      </c>
    </row>
    <row r="641" spans="1:6" x14ac:dyDescent="0.5">
      <c r="A641" s="243">
        <f t="shared" si="43"/>
        <v>0.61000000000000043</v>
      </c>
      <c r="B641" s="243">
        <f t="shared" si="44"/>
        <v>0.38999999999999957</v>
      </c>
      <c r="C641" s="82"/>
      <c r="D641" s="82"/>
      <c r="E641" s="247">
        <f t="shared" si="45"/>
        <v>6.4586983789305501</v>
      </c>
      <c r="F641" s="248">
        <f t="shared" si="46"/>
        <v>8.7945000000000029</v>
      </c>
    </row>
    <row r="642" spans="1:6" x14ac:dyDescent="0.5">
      <c r="A642" s="243">
        <f t="shared" si="43"/>
        <v>0.61100000000000043</v>
      </c>
      <c r="B642" s="243">
        <f t="shared" si="44"/>
        <v>0.38899999999999957</v>
      </c>
      <c r="C642" s="82"/>
      <c r="D642" s="82"/>
      <c r="E642" s="247">
        <f t="shared" si="45"/>
        <v>6.4801964744519998</v>
      </c>
      <c r="F642" s="248">
        <f t="shared" si="46"/>
        <v>8.8019500000000015</v>
      </c>
    </row>
    <row r="643" spans="1:6" x14ac:dyDescent="0.5">
      <c r="A643" s="243">
        <f t="shared" si="43"/>
        <v>0.61200000000000043</v>
      </c>
      <c r="B643" s="243">
        <f t="shared" si="44"/>
        <v>0.38799999999999957</v>
      </c>
      <c r="C643" s="82"/>
      <c r="D643" s="82"/>
      <c r="E643" s="247">
        <f t="shared" si="45"/>
        <v>6.5016967969907773</v>
      </c>
      <c r="F643" s="248">
        <f t="shared" si="46"/>
        <v>8.8094000000000037</v>
      </c>
    </row>
    <row r="644" spans="1:6" x14ac:dyDescent="0.5">
      <c r="A644" s="243">
        <f t="shared" si="43"/>
        <v>0.61300000000000043</v>
      </c>
      <c r="B644" s="243">
        <f t="shared" si="44"/>
        <v>0.38699999999999957</v>
      </c>
      <c r="C644" s="82"/>
      <c r="D644" s="82"/>
      <c r="E644" s="247">
        <f t="shared" si="45"/>
        <v>6.5231993245262805</v>
      </c>
      <c r="F644" s="248">
        <f t="shared" si="46"/>
        <v>8.8168500000000023</v>
      </c>
    </row>
    <row r="645" spans="1:6" x14ac:dyDescent="0.5">
      <c r="A645" s="243">
        <f t="shared" si="43"/>
        <v>0.61400000000000043</v>
      </c>
      <c r="B645" s="243">
        <f t="shared" si="44"/>
        <v>0.38599999999999957</v>
      </c>
      <c r="C645" s="82"/>
      <c r="D645" s="82"/>
      <c r="E645" s="247">
        <f t="shared" si="45"/>
        <v>6.5447040353250596</v>
      </c>
      <c r="F645" s="248">
        <f t="shared" si="46"/>
        <v>8.8243000000000027</v>
      </c>
    </row>
    <row r="646" spans="1:6" x14ac:dyDescent="0.5">
      <c r="A646" s="243">
        <f t="shared" si="43"/>
        <v>0.61500000000000044</v>
      </c>
      <c r="B646" s="243">
        <f t="shared" si="44"/>
        <v>0.38499999999999956</v>
      </c>
      <c r="C646" s="82"/>
      <c r="D646" s="82"/>
      <c r="E646" s="247">
        <f t="shared" si="45"/>
        <v>6.566210907936183</v>
      </c>
      <c r="F646" s="248">
        <f t="shared" si="46"/>
        <v>8.8317500000000031</v>
      </c>
    </row>
    <row r="647" spans="1:6" x14ac:dyDescent="0.5">
      <c r="A647" s="243">
        <f t="shared" si="43"/>
        <v>0.61600000000000044</v>
      </c>
      <c r="B647" s="243">
        <f t="shared" si="44"/>
        <v>0.38399999999999956</v>
      </c>
      <c r="C647" s="82"/>
      <c r="D647" s="82"/>
      <c r="E647" s="247">
        <f t="shared" si="45"/>
        <v>6.587719921186701</v>
      </c>
      <c r="F647" s="248">
        <f t="shared" si="46"/>
        <v>8.8392000000000035</v>
      </c>
    </row>
    <row r="648" spans="1:6" x14ac:dyDescent="0.5">
      <c r="A648" s="243">
        <f t="shared" si="43"/>
        <v>0.61700000000000044</v>
      </c>
      <c r="B648" s="243">
        <f t="shared" si="44"/>
        <v>0.38299999999999956</v>
      </c>
      <c r="C648" s="82"/>
      <c r="D648" s="82"/>
      <c r="E648" s="247">
        <f t="shared" si="45"/>
        <v>6.6092310541771901</v>
      </c>
      <c r="F648" s="248">
        <f t="shared" si="46"/>
        <v>8.8466500000000039</v>
      </c>
    </row>
    <row r="649" spans="1:6" x14ac:dyDescent="0.5">
      <c r="A649" s="243">
        <f t="shared" si="43"/>
        <v>0.61800000000000044</v>
      </c>
      <c r="B649" s="243">
        <f t="shared" si="44"/>
        <v>0.38199999999999956</v>
      </c>
      <c r="C649" s="82"/>
      <c r="D649" s="82"/>
      <c r="E649" s="247">
        <f t="shared" si="45"/>
        <v>6.6307442862773796</v>
      </c>
      <c r="F649" s="248">
        <f t="shared" si="46"/>
        <v>8.8541000000000025</v>
      </c>
    </row>
    <row r="650" spans="1:6" x14ac:dyDescent="0.5">
      <c r="A650" s="243">
        <f t="shared" si="43"/>
        <v>0.61900000000000044</v>
      </c>
      <c r="B650" s="243">
        <f t="shared" si="44"/>
        <v>0.38099999999999956</v>
      </c>
      <c r="C650" s="82"/>
      <c r="D650" s="82"/>
      <c r="E650" s="247">
        <f t="shared" si="45"/>
        <v>6.6522595971218772</v>
      </c>
      <c r="F650" s="248">
        <f t="shared" si="46"/>
        <v>8.8615500000000029</v>
      </c>
    </row>
    <row r="651" spans="1:6" x14ac:dyDescent="0.5">
      <c r="A651" s="243">
        <f t="shared" si="43"/>
        <v>0.62000000000000044</v>
      </c>
      <c r="B651" s="243">
        <f t="shared" si="44"/>
        <v>0.37999999999999956</v>
      </c>
      <c r="C651" s="82"/>
      <c r="D651" s="82"/>
      <c r="E651" s="247">
        <f t="shared" si="45"/>
        <v>6.6737769666059519</v>
      </c>
      <c r="F651" s="248">
        <f t="shared" si="46"/>
        <v>8.8690000000000033</v>
      </c>
    </row>
    <row r="652" spans="1:6" x14ac:dyDescent="0.5">
      <c r="A652" s="243">
        <f t="shared" si="43"/>
        <v>0.62100000000000044</v>
      </c>
      <c r="B652" s="243">
        <f t="shared" si="44"/>
        <v>0.37899999999999956</v>
      </c>
      <c r="C652" s="82"/>
      <c r="D652" s="82"/>
      <c r="E652" s="247">
        <f t="shared" si="45"/>
        <v>6.6952963748814085</v>
      </c>
      <c r="F652" s="248">
        <f t="shared" si="46"/>
        <v>8.8764500000000037</v>
      </c>
    </row>
    <row r="653" spans="1:6" x14ac:dyDescent="0.5">
      <c r="A653" s="243">
        <f t="shared" si="43"/>
        <v>0.62200000000000044</v>
      </c>
      <c r="B653" s="243">
        <f t="shared" si="44"/>
        <v>0.37799999999999956</v>
      </c>
      <c r="C653" s="82"/>
      <c r="D653" s="82"/>
      <c r="E653" s="247">
        <f t="shared" si="45"/>
        <v>6.7168178023525478</v>
      </c>
      <c r="F653" s="248">
        <f t="shared" si="46"/>
        <v>8.8839000000000024</v>
      </c>
    </row>
    <row r="654" spans="1:6" x14ac:dyDescent="0.5">
      <c r="A654" s="243">
        <f t="shared" si="43"/>
        <v>0.62300000000000044</v>
      </c>
      <c r="B654" s="243">
        <f t="shared" si="44"/>
        <v>0.37699999999999956</v>
      </c>
      <c r="C654" s="82"/>
      <c r="D654" s="82"/>
      <c r="E654" s="247">
        <f t="shared" si="45"/>
        <v>6.7383412296721907</v>
      </c>
      <c r="F654" s="248">
        <f t="shared" si="46"/>
        <v>8.8913500000000028</v>
      </c>
    </row>
    <row r="655" spans="1:6" x14ac:dyDescent="0.5">
      <c r="A655" s="243">
        <f t="shared" si="43"/>
        <v>0.62400000000000044</v>
      </c>
      <c r="B655" s="243">
        <f t="shared" si="44"/>
        <v>0.37599999999999956</v>
      </c>
      <c r="C655" s="82"/>
      <c r="D655" s="82"/>
      <c r="E655" s="247">
        <f t="shared" si="45"/>
        <v>6.7598666377377699</v>
      </c>
      <c r="F655" s="248">
        <f t="shared" si="46"/>
        <v>8.8988000000000032</v>
      </c>
    </row>
    <row r="656" spans="1:6" x14ac:dyDescent="0.5">
      <c r="A656" s="243">
        <f t="shared" si="43"/>
        <v>0.62500000000000044</v>
      </c>
      <c r="B656" s="243">
        <f t="shared" si="44"/>
        <v>0.37499999999999956</v>
      </c>
      <c r="C656" s="82"/>
      <c r="D656" s="82"/>
      <c r="E656" s="247">
        <f t="shared" si="45"/>
        <v>6.7813940076875152</v>
      </c>
      <c r="F656" s="248">
        <f t="shared" si="46"/>
        <v>8.9062500000000036</v>
      </c>
    </row>
    <row r="657" spans="1:6" x14ac:dyDescent="0.5">
      <c r="A657" s="243">
        <f t="shared" si="43"/>
        <v>0.62600000000000044</v>
      </c>
      <c r="B657" s="243">
        <f t="shared" si="44"/>
        <v>0.37399999999999956</v>
      </c>
      <c r="C657" s="82"/>
      <c r="D657" s="82"/>
      <c r="E657" s="247">
        <f t="shared" si="45"/>
        <v>6.8029233208966948</v>
      </c>
      <c r="F657" s="248">
        <f t="shared" si="46"/>
        <v>8.9137000000000022</v>
      </c>
    </row>
    <row r="658" spans="1:6" x14ac:dyDescent="0.5">
      <c r="A658" s="243">
        <f t="shared" si="43"/>
        <v>0.62700000000000045</v>
      </c>
      <c r="B658" s="243">
        <f t="shared" si="44"/>
        <v>0.37299999999999955</v>
      </c>
      <c r="C658" s="82"/>
      <c r="D658" s="82"/>
      <c r="E658" s="247">
        <f t="shared" si="45"/>
        <v>6.8244545589739358</v>
      </c>
      <c r="F658" s="248">
        <f t="shared" si="46"/>
        <v>8.9211500000000026</v>
      </c>
    </row>
    <row r="659" spans="1:6" x14ac:dyDescent="0.5">
      <c r="A659" s="243">
        <f t="shared" si="43"/>
        <v>0.62800000000000045</v>
      </c>
      <c r="B659" s="243">
        <f t="shared" si="44"/>
        <v>0.37199999999999955</v>
      </c>
      <c r="C659" s="82"/>
      <c r="D659" s="82"/>
      <c r="E659" s="247">
        <f t="shared" si="45"/>
        <v>6.8459877037575918</v>
      </c>
      <c r="F659" s="248">
        <f t="shared" si="46"/>
        <v>8.928600000000003</v>
      </c>
    </row>
    <row r="660" spans="1:6" x14ac:dyDescent="0.5">
      <c r="A660" s="243">
        <f t="shared" si="43"/>
        <v>0.62900000000000045</v>
      </c>
      <c r="B660" s="243">
        <f t="shared" si="44"/>
        <v>0.37099999999999955</v>
      </c>
      <c r="C660" s="82"/>
      <c r="D660" s="82"/>
      <c r="E660" s="247">
        <f t="shared" si="45"/>
        <v>6.8675227373122061</v>
      </c>
      <c r="F660" s="248">
        <f t="shared" si="46"/>
        <v>8.9360500000000034</v>
      </c>
    </row>
    <row r="661" spans="1:6" x14ac:dyDescent="0.5">
      <c r="A661" s="243">
        <f t="shared" si="43"/>
        <v>0.63000000000000045</v>
      </c>
      <c r="B661" s="243">
        <f t="shared" si="44"/>
        <v>0.36999999999999955</v>
      </c>
      <c r="C661" s="82"/>
      <c r="D661" s="82"/>
      <c r="E661" s="247">
        <f t="shared" si="45"/>
        <v>6.8890596419250238</v>
      </c>
      <c r="F661" s="248">
        <f t="shared" si="46"/>
        <v>8.9435000000000038</v>
      </c>
    </row>
    <row r="662" spans="1:6" x14ac:dyDescent="0.5">
      <c r="A662" s="243">
        <f t="shared" si="43"/>
        <v>0.63100000000000045</v>
      </c>
      <c r="B662" s="243">
        <f t="shared" si="44"/>
        <v>0.36899999999999955</v>
      </c>
      <c r="C662" s="82"/>
      <c r="D662" s="82"/>
      <c r="E662" s="247">
        <f t="shared" si="45"/>
        <v>6.9105984001025647</v>
      </c>
      <c r="F662" s="248">
        <f t="shared" si="46"/>
        <v>8.9509500000000024</v>
      </c>
    </row>
    <row r="663" spans="1:6" x14ac:dyDescent="0.5">
      <c r="A663" s="243">
        <f t="shared" si="43"/>
        <v>0.63200000000000045</v>
      </c>
      <c r="B663" s="243">
        <f t="shared" si="44"/>
        <v>0.36799999999999955</v>
      </c>
      <c r="C663" s="82"/>
      <c r="D663" s="82"/>
      <c r="E663" s="247">
        <f t="shared" si="45"/>
        <v>6.9321389945672722</v>
      </c>
      <c r="F663" s="248">
        <f t="shared" si="46"/>
        <v>8.9584000000000028</v>
      </c>
    </row>
    <row r="664" spans="1:6" x14ac:dyDescent="0.5">
      <c r="A664" s="243">
        <f t="shared" si="43"/>
        <v>0.63300000000000045</v>
      </c>
      <c r="B664" s="243">
        <f t="shared" si="44"/>
        <v>0.36699999999999955</v>
      </c>
      <c r="C664" s="82"/>
      <c r="D664" s="82"/>
      <c r="E664" s="247">
        <f t="shared" si="45"/>
        <v>6.9536814082542024</v>
      </c>
      <c r="F664" s="248">
        <f t="shared" si="46"/>
        <v>8.9658500000000032</v>
      </c>
    </row>
    <row r="665" spans="1:6" x14ac:dyDescent="0.5">
      <c r="A665" s="243">
        <f t="shared" si="43"/>
        <v>0.63400000000000045</v>
      </c>
      <c r="B665" s="243">
        <f t="shared" si="44"/>
        <v>0.36599999999999955</v>
      </c>
      <c r="C665" s="82"/>
      <c r="D665" s="82"/>
      <c r="E665" s="247">
        <f t="shared" si="45"/>
        <v>6.9752256243078019</v>
      </c>
      <c r="F665" s="248">
        <f t="shared" si="46"/>
        <v>8.9733000000000036</v>
      </c>
    </row>
    <row r="666" spans="1:6" x14ac:dyDescent="0.5">
      <c r="A666" s="243">
        <f t="shared" si="43"/>
        <v>0.63500000000000045</v>
      </c>
      <c r="B666" s="243">
        <f t="shared" si="44"/>
        <v>0.36499999999999955</v>
      </c>
      <c r="C666" s="82"/>
      <c r="D666" s="82"/>
      <c r="E666" s="247">
        <f t="shared" si="45"/>
        <v>6.9967716260787105</v>
      </c>
      <c r="F666" s="248">
        <f t="shared" si="46"/>
        <v>8.9807500000000022</v>
      </c>
    </row>
    <row r="667" spans="1:6" x14ac:dyDescent="0.5">
      <c r="A667" s="243">
        <f t="shared" si="43"/>
        <v>0.63600000000000045</v>
      </c>
      <c r="B667" s="243">
        <f t="shared" si="44"/>
        <v>0.36399999999999955</v>
      </c>
      <c r="C667" s="82"/>
      <c r="D667" s="82"/>
      <c r="E667" s="247">
        <f t="shared" si="45"/>
        <v>7.0183193971206626</v>
      </c>
      <c r="F667" s="248">
        <f t="shared" si="46"/>
        <v>8.9882000000000026</v>
      </c>
    </row>
    <row r="668" spans="1:6" x14ac:dyDescent="0.5">
      <c r="A668" s="243">
        <f t="shared" si="43"/>
        <v>0.63700000000000045</v>
      </c>
      <c r="B668" s="243">
        <f t="shared" si="44"/>
        <v>0.36299999999999955</v>
      </c>
      <c r="C668" s="82"/>
      <c r="D668" s="82"/>
      <c r="E668" s="247">
        <f t="shared" si="45"/>
        <v>7.0398689211873933</v>
      </c>
      <c r="F668" s="248">
        <f t="shared" si="46"/>
        <v>8.995650000000003</v>
      </c>
    </row>
    <row r="669" spans="1:6" x14ac:dyDescent="0.5">
      <c r="A669" s="243">
        <f t="shared" si="43"/>
        <v>0.63800000000000046</v>
      </c>
      <c r="B669" s="243">
        <f t="shared" si="44"/>
        <v>0.36199999999999954</v>
      </c>
      <c r="C669" s="82"/>
      <c r="D669" s="82"/>
      <c r="E669" s="247">
        <f t="shared" si="45"/>
        <v>7.0614201822296447</v>
      </c>
      <c r="F669" s="248">
        <f t="shared" si="46"/>
        <v>9.0031000000000034</v>
      </c>
    </row>
    <row r="670" spans="1:6" x14ac:dyDescent="0.5">
      <c r="A670" s="243">
        <f t="shared" si="43"/>
        <v>0.63900000000000046</v>
      </c>
      <c r="B670" s="243">
        <f t="shared" si="44"/>
        <v>0.36099999999999954</v>
      </c>
      <c r="C670" s="82"/>
      <c r="D670" s="82"/>
      <c r="E670" s="247">
        <f t="shared" si="45"/>
        <v>7.0829731643922056</v>
      </c>
      <c r="F670" s="248">
        <f t="shared" si="46"/>
        <v>9.0105500000000021</v>
      </c>
    </row>
    <row r="671" spans="1:6" x14ac:dyDescent="0.5">
      <c r="A671" s="243">
        <f t="shared" si="43"/>
        <v>0.64000000000000046</v>
      </c>
      <c r="B671" s="243">
        <f t="shared" si="44"/>
        <v>0.35999999999999954</v>
      </c>
      <c r="C671" s="82"/>
      <c r="D671" s="82"/>
      <c r="E671" s="247">
        <f t="shared" si="45"/>
        <v>7.1045278520110067</v>
      </c>
      <c r="F671" s="248">
        <f t="shared" si="46"/>
        <v>9.0180000000000025</v>
      </c>
    </row>
    <row r="672" spans="1:6" x14ac:dyDescent="0.5">
      <c r="A672" s="243">
        <f t="shared" si="43"/>
        <v>0.64100000000000046</v>
      </c>
      <c r="B672" s="243">
        <f t="shared" si="44"/>
        <v>0.35899999999999954</v>
      </c>
      <c r="C672" s="82"/>
      <c r="D672" s="82"/>
      <c r="E672" s="247">
        <f t="shared" si="45"/>
        <v>7.1260842296102673</v>
      </c>
      <c r="F672" s="248">
        <f t="shared" si="46"/>
        <v>9.0254500000000029</v>
      </c>
    </row>
    <row r="673" spans="1:6" x14ac:dyDescent="0.5">
      <c r="A673" s="243">
        <f t="shared" si="43"/>
        <v>0.64200000000000046</v>
      </c>
      <c r="B673" s="243">
        <f t="shared" si="44"/>
        <v>0.35799999999999954</v>
      </c>
      <c r="C673" s="82"/>
      <c r="D673" s="82"/>
      <c r="E673" s="247">
        <f t="shared" si="45"/>
        <v>7.147642281899687</v>
      </c>
      <c r="F673" s="248">
        <f t="shared" si="46"/>
        <v>9.0329000000000033</v>
      </c>
    </row>
    <row r="674" spans="1:6" x14ac:dyDescent="0.5">
      <c r="A674" s="243">
        <f t="shared" ref="A674:A737" si="47">+A673+0.1%</f>
        <v>0.64300000000000046</v>
      </c>
      <c r="B674" s="243">
        <f t="shared" ref="B674:B737" si="48">1-A674</f>
        <v>0.35699999999999954</v>
      </c>
      <c r="C674" s="82"/>
      <c r="D674" s="82"/>
      <c r="E674" s="247">
        <f t="shared" ref="E674:E737" si="49">SQRT((A674*$B$7)^2+(B674*$B$8)^2+2*$B$7*A674*$B$8*B674*$E$12)</f>
        <v>7.1692019937717006</v>
      </c>
      <c r="F674" s="248">
        <f t="shared" ref="F674:F737" si="50">+A674*$B$5+B674*$B$6</f>
        <v>9.0403500000000037</v>
      </c>
    </row>
    <row r="675" spans="1:6" x14ac:dyDescent="0.5">
      <c r="A675" s="243">
        <f t="shared" si="47"/>
        <v>0.64400000000000046</v>
      </c>
      <c r="B675" s="243">
        <f t="shared" si="48"/>
        <v>0.35599999999999954</v>
      </c>
      <c r="C675" s="82"/>
      <c r="D675" s="82"/>
      <c r="E675" s="247">
        <f t="shared" si="49"/>
        <v>7.1907633502987807</v>
      </c>
      <c r="F675" s="248">
        <f t="shared" si="50"/>
        <v>9.0478000000000023</v>
      </c>
    </row>
    <row r="676" spans="1:6" x14ac:dyDescent="0.5">
      <c r="A676" s="243">
        <f t="shared" si="47"/>
        <v>0.64500000000000046</v>
      </c>
      <c r="B676" s="243">
        <f t="shared" si="48"/>
        <v>0.35499999999999954</v>
      </c>
      <c r="C676" s="82"/>
      <c r="D676" s="82"/>
      <c r="E676" s="247">
        <f t="shared" si="49"/>
        <v>7.2123263367307606</v>
      </c>
      <c r="F676" s="248">
        <f t="shared" si="50"/>
        <v>9.0552500000000027</v>
      </c>
    </row>
    <row r="677" spans="1:6" x14ac:dyDescent="0.5">
      <c r="A677" s="243">
        <f t="shared" si="47"/>
        <v>0.64600000000000046</v>
      </c>
      <c r="B677" s="243">
        <f t="shared" si="48"/>
        <v>0.35399999999999954</v>
      </c>
      <c r="C677" s="82"/>
      <c r="D677" s="82"/>
      <c r="E677" s="247">
        <f t="shared" si="49"/>
        <v>7.233890938492241</v>
      </c>
      <c r="F677" s="248">
        <f t="shared" si="50"/>
        <v>9.0627000000000031</v>
      </c>
    </row>
    <row r="678" spans="1:6" x14ac:dyDescent="0.5">
      <c r="A678" s="243">
        <f t="shared" si="47"/>
        <v>0.64700000000000046</v>
      </c>
      <c r="B678" s="243">
        <f t="shared" si="48"/>
        <v>0.35299999999999954</v>
      </c>
      <c r="C678" s="82"/>
      <c r="D678" s="82"/>
      <c r="E678" s="247">
        <f t="shared" si="49"/>
        <v>7.2554571411800195</v>
      </c>
      <c r="F678" s="248">
        <f t="shared" si="50"/>
        <v>9.0701500000000035</v>
      </c>
    </row>
    <row r="679" spans="1:6" x14ac:dyDescent="0.5">
      <c r="A679" s="243">
        <f t="shared" si="47"/>
        <v>0.64800000000000046</v>
      </c>
      <c r="B679" s="243">
        <f t="shared" si="48"/>
        <v>0.35199999999999954</v>
      </c>
      <c r="C679" s="82"/>
      <c r="D679" s="82"/>
      <c r="E679" s="247">
        <f t="shared" si="49"/>
        <v>7.2770249305605752</v>
      </c>
      <c r="F679" s="248">
        <f t="shared" si="50"/>
        <v>9.0776000000000039</v>
      </c>
    </row>
    <row r="680" spans="1:6" x14ac:dyDescent="0.5">
      <c r="A680" s="243">
        <f t="shared" si="47"/>
        <v>0.64900000000000047</v>
      </c>
      <c r="B680" s="243">
        <f t="shared" si="48"/>
        <v>0.35099999999999953</v>
      </c>
      <c r="C680" s="82"/>
      <c r="D680" s="82"/>
      <c r="E680" s="247">
        <f t="shared" si="49"/>
        <v>7.2985942925675857</v>
      </c>
      <c r="F680" s="248">
        <f t="shared" si="50"/>
        <v>9.0850500000000025</v>
      </c>
    </row>
    <row r="681" spans="1:6" x14ac:dyDescent="0.5">
      <c r="A681" s="243">
        <f t="shared" si="47"/>
        <v>0.65000000000000047</v>
      </c>
      <c r="B681" s="243">
        <f t="shared" si="48"/>
        <v>0.34999999999999953</v>
      </c>
      <c r="C681" s="82"/>
      <c r="D681" s="82"/>
      <c r="E681" s="247">
        <f t="shared" si="49"/>
        <v>7.3201652132995028</v>
      </c>
      <c r="F681" s="248">
        <f t="shared" si="50"/>
        <v>9.0925000000000029</v>
      </c>
    </row>
    <row r="682" spans="1:6" x14ac:dyDescent="0.5">
      <c r="A682" s="243">
        <f t="shared" si="47"/>
        <v>0.65100000000000047</v>
      </c>
      <c r="B682" s="243">
        <f t="shared" si="48"/>
        <v>0.34899999999999953</v>
      </c>
      <c r="C682" s="82"/>
      <c r="D682" s="82"/>
      <c r="E682" s="247">
        <f t="shared" si="49"/>
        <v>7.3417376790171511</v>
      </c>
      <c r="F682" s="248">
        <f t="shared" si="50"/>
        <v>9.0999500000000033</v>
      </c>
    </row>
    <row r="683" spans="1:6" x14ac:dyDescent="0.5">
      <c r="A683" s="243">
        <f t="shared" si="47"/>
        <v>0.65200000000000047</v>
      </c>
      <c r="B683" s="243">
        <f t="shared" si="48"/>
        <v>0.34799999999999953</v>
      </c>
      <c r="C683" s="82"/>
      <c r="D683" s="82"/>
      <c r="E683" s="247">
        <f t="shared" si="49"/>
        <v>7.3633116761413913</v>
      </c>
      <c r="F683" s="248">
        <f t="shared" si="50"/>
        <v>9.1074000000000037</v>
      </c>
    </row>
    <row r="684" spans="1:6" x14ac:dyDescent="0.5">
      <c r="A684" s="243">
        <f t="shared" si="47"/>
        <v>0.65300000000000047</v>
      </c>
      <c r="B684" s="243">
        <f t="shared" si="48"/>
        <v>0.34699999999999953</v>
      </c>
      <c r="C684" s="82"/>
      <c r="D684" s="82"/>
      <c r="E684" s="247">
        <f t="shared" si="49"/>
        <v>7.3848871912508001</v>
      </c>
      <c r="F684" s="248">
        <f t="shared" si="50"/>
        <v>9.1148500000000023</v>
      </c>
    </row>
    <row r="685" spans="1:6" x14ac:dyDescent="0.5">
      <c r="A685" s="243">
        <f t="shared" si="47"/>
        <v>0.65400000000000047</v>
      </c>
      <c r="B685" s="243">
        <f t="shared" si="48"/>
        <v>0.34599999999999953</v>
      </c>
      <c r="C685" s="82"/>
      <c r="D685" s="82"/>
      <c r="E685" s="247">
        <f t="shared" si="49"/>
        <v>7.4064642110794097</v>
      </c>
      <c r="F685" s="248">
        <f t="shared" si="50"/>
        <v>9.1223000000000027</v>
      </c>
    </row>
    <row r="686" spans="1:6" x14ac:dyDescent="0.5">
      <c r="A686" s="243">
        <f t="shared" si="47"/>
        <v>0.65500000000000047</v>
      </c>
      <c r="B686" s="243">
        <f t="shared" si="48"/>
        <v>0.34499999999999953</v>
      </c>
      <c r="C686" s="82"/>
      <c r="D686" s="82"/>
      <c r="E686" s="247">
        <f t="shared" si="49"/>
        <v>7.4280427225144692</v>
      </c>
      <c r="F686" s="248">
        <f t="shared" si="50"/>
        <v>9.1297500000000031</v>
      </c>
    </row>
    <row r="687" spans="1:6" x14ac:dyDescent="0.5">
      <c r="A687" s="243">
        <f t="shared" si="47"/>
        <v>0.65600000000000047</v>
      </c>
      <c r="B687" s="243">
        <f t="shared" si="48"/>
        <v>0.34399999999999953</v>
      </c>
      <c r="C687" s="82"/>
      <c r="D687" s="82"/>
      <c r="E687" s="247">
        <f t="shared" si="49"/>
        <v>7.4496227125942518</v>
      </c>
      <c r="F687" s="248">
        <f t="shared" si="50"/>
        <v>9.1372000000000035</v>
      </c>
    </row>
    <row r="688" spans="1:6" x14ac:dyDescent="0.5">
      <c r="A688" s="243">
        <f t="shared" si="47"/>
        <v>0.65700000000000047</v>
      </c>
      <c r="B688" s="243">
        <f t="shared" si="48"/>
        <v>0.34299999999999953</v>
      </c>
      <c r="C688" s="82"/>
      <c r="D688" s="82"/>
      <c r="E688" s="247">
        <f t="shared" si="49"/>
        <v>7.4712041685059143</v>
      </c>
      <c r="F688" s="248">
        <f t="shared" si="50"/>
        <v>9.1446500000000022</v>
      </c>
    </row>
    <row r="689" spans="1:6" x14ac:dyDescent="0.5">
      <c r="A689" s="243">
        <f t="shared" si="47"/>
        <v>0.65800000000000047</v>
      </c>
      <c r="B689" s="243">
        <f t="shared" si="48"/>
        <v>0.34199999999999953</v>
      </c>
      <c r="C689" s="82"/>
      <c r="D689" s="82"/>
      <c r="E689" s="247">
        <f t="shared" si="49"/>
        <v>7.4927870775833592</v>
      </c>
      <c r="F689" s="248">
        <f t="shared" si="50"/>
        <v>9.1521000000000026</v>
      </c>
    </row>
    <row r="690" spans="1:6" x14ac:dyDescent="0.5">
      <c r="A690" s="243">
        <f t="shared" si="47"/>
        <v>0.65900000000000047</v>
      </c>
      <c r="B690" s="243">
        <f t="shared" si="48"/>
        <v>0.34099999999999953</v>
      </c>
      <c r="C690" s="82"/>
      <c r="D690" s="82"/>
      <c r="E690" s="247">
        <f t="shared" si="49"/>
        <v>7.5143714273051589</v>
      </c>
      <c r="F690" s="248">
        <f t="shared" si="50"/>
        <v>9.159550000000003</v>
      </c>
    </row>
    <row r="691" spans="1:6" x14ac:dyDescent="0.5">
      <c r="A691" s="243">
        <f t="shared" si="47"/>
        <v>0.66000000000000048</v>
      </c>
      <c r="B691" s="243">
        <f t="shared" si="48"/>
        <v>0.33999999999999952</v>
      </c>
      <c r="C691" s="82"/>
      <c r="D691" s="82"/>
      <c r="E691" s="247">
        <f t="shared" si="49"/>
        <v>7.5359572052925143</v>
      </c>
      <c r="F691" s="248">
        <f t="shared" si="50"/>
        <v>9.1670000000000034</v>
      </c>
    </row>
    <row r="692" spans="1:6" x14ac:dyDescent="0.5">
      <c r="A692" s="243">
        <f t="shared" si="47"/>
        <v>0.66100000000000048</v>
      </c>
      <c r="B692" s="243">
        <f t="shared" si="48"/>
        <v>0.33899999999999952</v>
      </c>
      <c r="C692" s="82"/>
      <c r="D692" s="82"/>
      <c r="E692" s="247">
        <f t="shared" si="49"/>
        <v>7.5575443993072344</v>
      </c>
      <c r="F692" s="248">
        <f t="shared" si="50"/>
        <v>9.1744500000000038</v>
      </c>
    </row>
    <row r="693" spans="1:6" x14ac:dyDescent="0.5">
      <c r="A693" s="243">
        <f t="shared" si="47"/>
        <v>0.66200000000000048</v>
      </c>
      <c r="B693" s="243">
        <f t="shared" si="48"/>
        <v>0.33799999999999952</v>
      </c>
      <c r="C693" s="82"/>
      <c r="D693" s="82"/>
      <c r="E693" s="247">
        <f t="shared" si="49"/>
        <v>7.5791329972497623</v>
      </c>
      <c r="F693" s="248">
        <f t="shared" si="50"/>
        <v>9.1819000000000024</v>
      </c>
    </row>
    <row r="694" spans="1:6" x14ac:dyDescent="0.5">
      <c r="A694" s="243">
        <f t="shared" si="47"/>
        <v>0.66300000000000048</v>
      </c>
      <c r="B694" s="243">
        <f t="shared" si="48"/>
        <v>0.33699999999999952</v>
      </c>
      <c r="C694" s="82"/>
      <c r="D694" s="82"/>
      <c r="E694" s="247">
        <f t="shared" si="49"/>
        <v>7.6007229871572193</v>
      </c>
      <c r="F694" s="248">
        <f t="shared" si="50"/>
        <v>9.1893500000000028</v>
      </c>
    </row>
    <row r="695" spans="1:6" x14ac:dyDescent="0.5">
      <c r="A695" s="243">
        <f t="shared" si="47"/>
        <v>0.66400000000000048</v>
      </c>
      <c r="B695" s="243">
        <f t="shared" si="48"/>
        <v>0.33599999999999952</v>
      </c>
      <c r="C695" s="82"/>
      <c r="D695" s="82"/>
      <c r="E695" s="247">
        <f t="shared" si="49"/>
        <v>7.6223143572015024</v>
      </c>
      <c r="F695" s="248">
        <f t="shared" si="50"/>
        <v>9.1968000000000032</v>
      </c>
    </row>
    <row r="696" spans="1:6" x14ac:dyDescent="0.5">
      <c r="A696" s="243">
        <f t="shared" si="47"/>
        <v>0.66500000000000048</v>
      </c>
      <c r="B696" s="243">
        <f t="shared" si="48"/>
        <v>0.33499999999999952</v>
      </c>
      <c r="C696" s="82"/>
      <c r="D696" s="82"/>
      <c r="E696" s="247">
        <f t="shared" si="49"/>
        <v>7.6439070956873989</v>
      </c>
      <c r="F696" s="248">
        <f t="shared" si="50"/>
        <v>9.2042500000000036</v>
      </c>
    </row>
    <row r="697" spans="1:6" x14ac:dyDescent="0.5">
      <c r="A697" s="243">
        <f t="shared" si="47"/>
        <v>0.66600000000000048</v>
      </c>
      <c r="B697" s="243">
        <f t="shared" si="48"/>
        <v>0.33399999999999952</v>
      </c>
      <c r="C697" s="82"/>
      <c r="D697" s="82"/>
      <c r="E697" s="247">
        <f t="shared" si="49"/>
        <v>7.6655011910507307</v>
      </c>
      <c r="F697" s="248">
        <f t="shared" si="50"/>
        <v>9.211700000000004</v>
      </c>
    </row>
    <row r="698" spans="1:6" x14ac:dyDescent="0.5">
      <c r="A698" s="243">
        <f t="shared" si="47"/>
        <v>0.66700000000000048</v>
      </c>
      <c r="B698" s="243">
        <f t="shared" si="48"/>
        <v>0.33299999999999952</v>
      </c>
      <c r="C698" s="82"/>
      <c r="D698" s="82"/>
      <c r="E698" s="247">
        <f t="shared" si="49"/>
        <v>7.6870966318565417</v>
      </c>
      <c r="F698" s="248">
        <f t="shared" si="50"/>
        <v>9.2191500000000026</v>
      </c>
    </row>
    <row r="699" spans="1:6" x14ac:dyDescent="0.5">
      <c r="A699" s="243">
        <f t="shared" si="47"/>
        <v>0.66800000000000048</v>
      </c>
      <c r="B699" s="243">
        <f t="shared" si="48"/>
        <v>0.33199999999999952</v>
      </c>
      <c r="C699" s="82"/>
      <c r="D699" s="82"/>
      <c r="E699" s="247">
        <f t="shared" si="49"/>
        <v>7.7086934067972992</v>
      </c>
      <c r="F699" s="248">
        <f t="shared" si="50"/>
        <v>9.226600000000003</v>
      </c>
    </row>
    <row r="700" spans="1:6" x14ac:dyDescent="0.5">
      <c r="A700" s="243">
        <f t="shared" si="47"/>
        <v>0.66900000000000048</v>
      </c>
      <c r="B700" s="243">
        <f t="shared" si="48"/>
        <v>0.33099999999999952</v>
      </c>
      <c r="C700" s="82"/>
      <c r="D700" s="82"/>
      <c r="E700" s="247">
        <f t="shared" si="49"/>
        <v>7.7302915046911505</v>
      </c>
      <c r="F700" s="248">
        <f t="shared" si="50"/>
        <v>9.2340500000000034</v>
      </c>
    </row>
    <row r="701" spans="1:6" x14ac:dyDescent="0.5">
      <c r="A701" s="243">
        <f t="shared" si="47"/>
        <v>0.67000000000000048</v>
      </c>
      <c r="B701" s="243">
        <f t="shared" si="48"/>
        <v>0.32999999999999952</v>
      </c>
      <c r="C701" s="82"/>
      <c r="D701" s="82"/>
      <c r="E701" s="247">
        <f t="shared" si="49"/>
        <v>7.7518909144801675</v>
      </c>
      <c r="F701" s="248">
        <f t="shared" si="50"/>
        <v>9.241500000000002</v>
      </c>
    </row>
    <row r="702" spans="1:6" x14ac:dyDescent="0.5">
      <c r="A702" s="243">
        <f t="shared" si="47"/>
        <v>0.67100000000000048</v>
      </c>
      <c r="B702" s="243">
        <f t="shared" si="48"/>
        <v>0.32899999999999952</v>
      </c>
      <c r="C702" s="82"/>
      <c r="D702" s="82"/>
      <c r="E702" s="247">
        <f t="shared" si="49"/>
        <v>7.7734916252286634</v>
      </c>
      <c r="F702" s="248">
        <f t="shared" si="50"/>
        <v>9.2489500000000024</v>
      </c>
    </row>
    <row r="703" spans="1:6" x14ac:dyDescent="0.5">
      <c r="A703" s="243">
        <f t="shared" si="47"/>
        <v>0.67200000000000049</v>
      </c>
      <c r="B703" s="243">
        <f t="shared" si="48"/>
        <v>0.32799999999999951</v>
      </c>
      <c r="C703" s="82"/>
      <c r="D703" s="82"/>
      <c r="E703" s="247">
        <f t="shared" si="49"/>
        <v>7.7950936261215071</v>
      </c>
      <c r="F703" s="248">
        <f t="shared" si="50"/>
        <v>9.2564000000000028</v>
      </c>
    </row>
    <row r="704" spans="1:6" x14ac:dyDescent="0.5">
      <c r="A704" s="243">
        <f t="shared" si="47"/>
        <v>0.67300000000000049</v>
      </c>
      <c r="B704" s="243">
        <f t="shared" si="48"/>
        <v>0.32699999999999951</v>
      </c>
      <c r="C704" s="82"/>
      <c r="D704" s="82"/>
      <c r="E704" s="247">
        <f t="shared" si="49"/>
        <v>7.8166969064624832</v>
      </c>
      <c r="F704" s="248">
        <f t="shared" si="50"/>
        <v>9.2638500000000032</v>
      </c>
    </row>
    <row r="705" spans="1:6" x14ac:dyDescent="0.5">
      <c r="A705" s="243">
        <f t="shared" si="47"/>
        <v>0.67400000000000049</v>
      </c>
      <c r="B705" s="243">
        <f t="shared" si="48"/>
        <v>0.32599999999999951</v>
      </c>
      <c r="C705" s="82"/>
      <c r="D705" s="82"/>
      <c r="E705" s="247">
        <f t="shared" si="49"/>
        <v>7.8383014556726609</v>
      </c>
      <c r="F705" s="248">
        <f t="shared" si="50"/>
        <v>9.2713000000000036</v>
      </c>
    </row>
    <row r="706" spans="1:6" x14ac:dyDescent="0.5">
      <c r="A706" s="243">
        <f t="shared" si="47"/>
        <v>0.67500000000000049</v>
      </c>
      <c r="B706" s="243">
        <f t="shared" si="48"/>
        <v>0.32499999999999951</v>
      </c>
      <c r="C706" s="82"/>
      <c r="D706" s="82"/>
      <c r="E706" s="247">
        <f t="shared" si="49"/>
        <v>7.8599072632888083</v>
      </c>
      <c r="F706" s="248">
        <f t="shared" si="50"/>
        <v>9.2787500000000023</v>
      </c>
    </row>
    <row r="707" spans="1:6" x14ac:dyDescent="0.5">
      <c r="A707" s="243">
        <f t="shared" si="47"/>
        <v>0.67600000000000049</v>
      </c>
      <c r="B707" s="243">
        <f t="shared" si="48"/>
        <v>0.32399999999999951</v>
      </c>
      <c r="C707" s="82"/>
      <c r="D707" s="82"/>
      <c r="E707" s="247">
        <f t="shared" si="49"/>
        <v>7.8815143189618162</v>
      </c>
      <c r="F707" s="248">
        <f t="shared" si="50"/>
        <v>9.2862000000000045</v>
      </c>
    </row>
    <row r="708" spans="1:6" x14ac:dyDescent="0.5">
      <c r="A708" s="243">
        <f t="shared" si="47"/>
        <v>0.67700000000000049</v>
      </c>
      <c r="B708" s="243">
        <f t="shared" si="48"/>
        <v>0.32299999999999951</v>
      </c>
      <c r="C708" s="82"/>
      <c r="D708" s="82"/>
      <c r="E708" s="247">
        <f t="shared" si="49"/>
        <v>7.9031226124551655</v>
      </c>
      <c r="F708" s="248">
        <f t="shared" si="50"/>
        <v>9.2936500000000031</v>
      </c>
    </row>
    <row r="709" spans="1:6" x14ac:dyDescent="0.5">
      <c r="A709" s="243">
        <f t="shared" si="47"/>
        <v>0.67800000000000049</v>
      </c>
      <c r="B709" s="243">
        <f t="shared" si="48"/>
        <v>0.32199999999999951</v>
      </c>
      <c r="C709" s="82"/>
      <c r="D709" s="82"/>
      <c r="E709" s="247">
        <f t="shared" si="49"/>
        <v>7.9247321336433938</v>
      </c>
      <c r="F709" s="248">
        <f t="shared" si="50"/>
        <v>9.3011000000000035</v>
      </c>
    </row>
    <row r="710" spans="1:6" x14ac:dyDescent="0.5">
      <c r="A710" s="243">
        <f t="shared" si="47"/>
        <v>0.67900000000000049</v>
      </c>
      <c r="B710" s="243">
        <f t="shared" si="48"/>
        <v>0.32099999999999951</v>
      </c>
      <c r="C710" s="82"/>
      <c r="D710" s="82"/>
      <c r="E710" s="247">
        <f t="shared" si="49"/>
        <v>7.9463428725106109</v>
      </c>
      <c r="F710" s="248">
        <f t="shared" si="50"/>
        <v>9.3085500000000039</v>
      </c>
    </row>
    <row r="711" spans="1:6" x14ac:dyDescent="0.5">
      <c r="A711" s="243">
        <f t="shared" si="47"/>
        <v>0.68000000000000049</v>
      </c>
      <c r="B711" s="243">
        <f t="shared" si="48"/>
        <v>0.31999999999999951</v>
      </c>
      <c r="C711" s="82"/>
      <c r="D711" s="82"/>
      <c r="E711" s="247">
        <f t="shared" si="49"/>
        <v>7.9679548191490239</v>
      </c>
      <c r="F711" s="248">
        <f t="shared" si="50"/>
        <v>9.3160000000000025</v>
      </c>
    </row>
    <row r="712" spans="1:6" x14ac:dyDescent="0.5">
      <c r="A712" s="243">
        <f t="shared" si="47"/>
        <v>0.68100000000000049</v>
      </c>
      <c r="B712" s="243">
        <f t="shared" si="48"/>
        <v>0.31899999999999951</v>
      </c>
      <c r="C712" s="82"/>
      <c r="D712" s="82"/>
      <c r="E712" s="247">
        <f t="shared" si="49"/>
        <v>7.9895679637575006</v>
      </c>
      <c r="F712" s="248">
        <f t="shared" si="50"/>
        <v>9.3234500000000029</v>
      </c>
    </row>
    <row r="713" spans="1:6" x14ac:dyDescent="0.5">
      <c r="A713" s="243">
        <f t="shared" si="47"/>
        <v>0.68200000000000049</v>
      </c>
      <c r="B713" s="243">
        <f t="shared" si="48"/>
        <v>0.31799999999999951</v>
      </c>
      <c r="C713" s="82"/>
      <c r="D713" s="82"/>
      <c r="E713" s="247">
        <f t="shared" si="49"/>
        <v>8.0111822966401274</v>
      </c>
      <c r="F713" s="248">
        <f t="shared" si="50"/>
        <v>9.3309000000000033</v>
      </c>
    </row>
    <row r="714" spans="1:6" x14ac:dyDescent="0.5">
      <c r="A714" s="243">
        <f t="shared" si="47"/>
        <v>0.6830000000000005</v>
      </c>
      <c r="B714" s="243">
        <f t="shared" si="48"/>
        <v>0.3169999999999995</v>
      </c>
      <c r="C714" s="82"/>
      <c r="D714" s="82"/>
      <c r="E714" s="247">
        <f t="shared" si="49"/>
        <v>8.0327978082048208</v>
      </c>
      <c r="F714" s="248">
        <f t="shared" si="50"/>
        <v>9.3383500000000037</v>
      </c>
    </row>
    <row r="715" spans="1:6" x14ac:dyDescent="0.5">
      <c r="A715" s="243">
        <f t="shared" si="47"/>
        <v>0.6840000000000005</v>
      </c>
      <c r="B715" s="243">
        <f t="shared" si="48"/>
        <v>0.3159999999999995</v>
      </c>
      <c r="C715" s="82"/>
      <c r="D715" s="82"/>
      <c r="E715" s="247">
        <f t="shared" si="49"/>
        <v>8.0544144889619496</v>
      </c>
      <c r="F715" s="248">
        <f t="shared" si="50"/>
        <v>9.3458000000000041</v>
      </c>
    </row>
    <row r="716" spans="1:6" x14ac:dyDescent="0.5">
      <c r="A716" s="243">
        <f t="shared" si="47"/>
        <v>0.6850000000000005</v>
      </c>
      <c r="B716" s="243">
        <f t="shared" si="48"/>
        <v>0.3149999999999995</v>
      </c>
      <c r="C716" s="82"/>
      <c r="D716" s="82"/>
      <c r="E716" s="247">
        <f t="shared" si="49"/>
        <v>8.0760323295229686</v>
      </c>
      <c r="F716" s="248">
        <f t="shared" si="50"/>
        <v>9.3532500000000027</v>
      </c>
    </row>
    <row r="717" spans="1:6" x14ac:dyDescent="0.5">
      <c r="A717" s="243">
        <f t="shared" si="47"/>
        <v>0.6860000000000005</v>
      </c>
      <c r="B717" s="243">
        <f t="shared" si="48"/>
        <v>0.3139999999999995</v>
      </c>
      <c r="C717" s="82"/>
      <c r="D717" s="82"/>
      <c r="E717" s="247">
        <f t="shared" si="49"/>
        <v>8.0976513205990894</v>
      </c>
      <c r="F717" s="248">
        <f t="shared" si="50"/>
        <v>9.3607000000000031</v>
      </c>
    </row>
    <row r="718" spans="1:6" x14ac:dyDescent="0.5">
      <c r="A718" s="243">
        <f t="shared" si="47"/>
        <v>0.6870000000000005</v>
      </c>
      <c r="B718" s="243">
        <f t="shared" si="48"/>
        <v>0.3129999999999995</v>
      </c>
      <c r="C718" s="82"/>
      <c r="D718" s="82"/>
      <c r="E718" s="247">
        <f t="shared" si="49"/>
        <v>8.1192714529999659</v>
      </c>
      <c r="F718" s="248">
        <f t="shared" si="50"/>
        <v>9.3681500000000035</v>
      </c>
    </row>
    <row r="719" spans="1:6" x14ac:dyDescent="0.5">
      <c r="A719" s="243">
        <f t="shared" si="47"/>
        <v>0.6880000000000005</v>
      </c>
      <c r="B719" s="243">
        <f t="shared" si="48"/>
        <v>0.3119999999999995</v>
      </c>
      <c r="C719" s="82"/>
      <c r="D719" s="82"/>
      <c r="E719" s="247">
        <f t="shared" si="49"/>
        <v>8.1408927176323971</v>
      </c>
      <c r="F719" s="248">
        <f t="shared" si="50"/>
        <v>9.3756000000000022</v>
      </c>
    </row>
    <row r="720" spans="1:6" x14ac:dyDescent="0.5">
      <c r="A720" s="243">
        <f t="shared" si="47"/>
        <v>0.6890000000000005</v>
      </c>
      <c r="B720" s="243">
        <f t="shared" si="48"/>
        <v>0.3109999999999995</v>
      </c>
      <c r="C720" s="82"/>
      <c r="D720" s="82"/>
      <c r="E720" s="247">
        <f t="shared" si="49"/>
        <v>8.1625151054990503</v>
      </c>
      <c r="F720" s="248">
        <f t="shared" si="50"/>
        <v>9.3830500000000026</v>
      </c>
    </row>
    <row r="721" spans="1:6" x14ac:dyDescent="0.5">
      <c r="A721" s="243">
        <f t="shared" si="47"/>
        <v>0.6900000000000005</v>
      </c>
      <c r="B721" s="243">
        <f t="shared" si="48"/>
        <v>0.3099999999999995</v>
      </c>
      <c r="C721" s="82"/>
      <c r="D721" s="82"/>
      <c r="E721" s="247">
        <f t="shared" si="49"/>
        <v>8.1841386076972196</v>
      </c>
      <c r="F721" s="248">
        <f t="shared" si="50"/>
        <v>9.390500000000003</v>
      </c>
    </row>
    <row r="722" spans="1:6" x14ac:dyDescent="0.5">
      <c r="A722" s="243">
        <f t="shared" si="47"/>
        <v>0.6910000000000005</v>
      </c>
      <c r="B722" s="243">
        <f t="shared" si="48"/>
        <v>0.3089999999999995</v>
      </c>
      <c r="C722" s="82"/>
      <c r="D722" s="82"/>
      <c r="E722" s="247">
        <f t="shared" si="49"/>
        <v>8.2057632154175746</v>
      </c>
      <c r="F722" s="248">
        <f t="shared" si="50"/>
        <v>9.3979500000000034</v>
      </c>
    </row>
    <row r="723" spans="1:6" x14ac:dyDescent="0.5">
      <c r="A723" s="243">
        <f t="shared" si="47"/>
        <v>0.6920000000000005</v>
      </c>
      <c r="B723" s="243">
        <f t="shared" si="48"/>
        <v>0.3079999999999995</v>
      </c>
      <c r="C723" s="82"/>
      <c r="D723" s="82"/>
      <c r="E723" s="247">
        <f t="shared" si="49"/>
        <v>8.2273889199429604</v>
      </c>
      <c r="F723" s="248">
        <f t="shared" si="50"/>
        <v>9.4054000000000038</v>
      </c>
    </row>
    <row r="724" spans="1:6" x14ac:dyDescent="0.5">
      <c r="A724" s="243">
        <f t="shared" si="47"/>
        <v>0.6930000000000005</v>
      </c>
      <c r="B724" s="243">
        <f t="shared" si="48"/>
        <v>0.3069999999999995</v>
      </c>
      <c r="C724" s="82"/>
      <c r="D724" s="82"/>
      <c r="E724" s="247">
        <f t="shared" si="49"/>
        <v>8.2490157126471857</v>
      </c>
      <c r="F724" s="248">
        <f t="shared" si="50"/>
        <v>9.4128500000000042</v>
      </c>
    </row>
    <row r="725" spans="1:6" x14ac:dyDescent="0.5">
      <c r="A725" s="243">
        <f t="shared" si="47"/>
        <v>0.69400000000000051</v>
      </c>
      <c r="B725" s="243">
        <f t="shared" si="48"/>
        <v>0.30599999999999949</v>
      </c>
      <c r="C725" s="82"/>
      <c r="D725" s="82"/>
      <c r="E725" s="247">
        <f t="shared" si="49"/>
        <v>8.2706435849938646</v>
      </c>
      <c r="F725" s="248">
        <f t="shared" si="50"/>
        <v>9.4203000000000028</v>
      </c>
    </row>
    <row r="726" spans="1:6" x14ac:dyDescent="0.5">
      <c r="A726" s="243">
        <f t="shared" si="47"/>
        <v>0.69500000000000051</v>
      </c>
      <c r="B726" s="243">
        <f t="shared" si="48"/>
        <v>0.30499999999999949</v>
      </c>
      <c r="C726" s="82"/>
      <c r="D726" s="82"/>
      <c r="E726" s="247">
        <f t="shared" si="49"/>
        <v>8.2922725285352374</v>
      </c>
      <c r="F726" s="248">
        <f t="shared" si="50"/>
        <v>9.4277500000000032</v>
      </c>
    </row>
    <row r="727" spans="1:6" x14ac:dyDescent="0.5">
      <c r="A727" s="243">
        <f t="shared" si="47"/>
        <v>0.69600000000000051</v>
      </c>
      <c r="B727" s="243">
        <f t="shared" si="48"/>
        <v>0.30399999999999949</v>
      </c>
      <c r="C727" s="82"/>
      <c r="D727" s="82"/>
      <c r="E727" s="247">
        <f t="shared" si="49"/>
        <v>8.3139025349110387</v>
      </c>
      <c r="F727" s="248">
        <f t="shared" si="50"/>
        <v>9.4352000000000036</v>
      </c>
    </row>
    <row r="728" spans="1:6" x14ac:dyDescent="0.5">
      <c r="A728" s="243">
        <f t="shared" si="47"/>
        <v>0.69700000000000051</v>
      </c>
      <c r="B728" s="243">
        <f t="shared" si="48"/>
        <v>0.30299999999999949</v>
      </c>
      <c r="C728" s="82"/>
      <c r="D728" s="82"/>
      <c r="E728" s="247">
        <f t="shared" si="49"/>
        <v>8.3355335958473695</v>
      </c>
      <c r="F728" s="248">
        <f t="shared" si="50"/>
        <v>9.4426500000000022</v>
      </c>
    </row>
    <row r="729" spans="1:6" x14ac:dyDescent="0.5">
      <c r="A729" s="243">
        <f t="shared" si="47"/>
        <v>0.69800000000000051</v>
      </c>
      <c r="B729" s="243">
        <f t="shared" si="48"/>
        <v>0.30199999999999949</v>
      </c>
      <c r="C729" s="82"/>
      <c r="D729" s="82"/>
      <c r="E729" s="247">
        <f t="shared" si="49"/>
        <v>8.3571657031555979</v>
      </c>
      <c r="F729" s="248">
        <f t="shared" si="50"/>
        <v>9.4501000000000044</v>
      </c>
    </row>
    <row r="730" spans="1:6" x14ac:dyDescent="0.5">
      <c r="A730" s="243">
        <f t="shared" si="47"/>
        <v>0.69900000000000051</v>
      </c>
      <c r="B730" s="243">
        <f t="shared" si="48"/>
        <v>0.30099999999999949</v>
      </c>
      <c r="C730" s="82"/>
      <c r="D730" s="82"/>
      <c r="E730" s="247">
        <f t="shared" si="49"/>
        <v>8.3787988487312539</v>
      </c>
      <c r="F730" s="248">
        <f t="shared" si="50"/>
        <v>9.457550000000003</v>
      </c>
    </row>
    <row r="731" spans="1:6" x14ac:dyDescent="0.5">
      <c r="A731" s="243">
        <f t="shared" si="47"/>
        <v>0.70000000000000051</v>
      </c>
      <c r="B731" s="243">
        <f t="shared" si="48"/>
        <v>0.29999999999999949</v>
      </c>
      <c r="C731" s="82"/>
      <c r="D731" s="82"/>
      <c r="E731" s="247">
        <f t="shared" si="49"/>
        <v>8.4004330245529726</v>
      </c>
      <c r="F731" s="248">
        <f t="shared" si="50"/>
        <v>9.4650000000000034</v>
      </c>
    </row>
    <row r="732" spans="1:6" x14ac:dyDescent="0.5">
      <c r="A732" s="243">
        <f t="shared" si="47"/>
        <v>0.70100000000000051</v>
      </c>
      <c r="B732" s="243">
        <f t="shared" si="48"/>
        <v>0.29899999999999949</v>
      </c>
      <c r="C732" s="82"/>
      <c r="D732" s="82"/>
      <c r="E732" s="247">
        <f t="shared" si="49"/>
        <v>8.4220682226814194</v>
      </c>
      <c r="F732" s="248">
        <f t="shared" si="50"/>
        <v>9.4724500000000038</v>
      </c>
    </row>
    <row r="733" spans="1:6" x14ac:dyDescent="0.5">
      <c r="A733" s="243">
        <f t="shared" si="47"/>
        <v>0.70200000000000051</v>
      </c>
      <c r="B733" s="243">
        <f t="shared" si="48"/>
        <v>0.29799999999999949</v>
      </c>
      <c r="C733" s="82"/>
      <c r="D733" s="82"/>
      <c r="E733" s="247">
        <f t="shared" si="49"/>
        <v>8.4437044352582706</v>
      </c>
      <c r="F733" s="248">
        <f t="shared" si="50"/>
        <v>9.4799000000000024</v>
      </c>
    </row>
    <row r="734" spans="1:6" x14ac:dyDescent="0.5">
      <c r="A734" s="243">
        <f t="shared" si="47"/>
        <v>0.70300000000000051</v>
      </c>
      <c r="B734" s="243">
        <f t="shared" si="48"/>
        <v>0.29699999999999949</v>
      </c>
      <c r="C734" s="82"/>
      <c r="D734" s="82"/>
      <c r="E734" s="247">
        <f t="shared" si="49"/>
        <v>8.4653416545051616</v>
      </c>
      <c r="F734" s="248">
        <f t="shared" si="50"/>
        <v>9.4873500000000028</v>
      </c>
    </row>
    <row r="735" spans="1:6" x14ac:dyDescent="0.5">
      <c r="A735" s="243">
        <f t="shared" si="47"/>
        <v>0.70400000000000051</v>
      </c>
      <c r="B735" s="243">
        <f t="shared" si="48"/>
        <v>0.29599999999999949</v>
      </c>
      <c r="C735" s="82"/>
      <c r="D735" s="82"/>
      <c r="E735" s="247">
        <f t="shared" si="49"/>
        <v>8.4869798727226993</v>
      </c>
      <c r="F735" s="248">
        <f t="shared" si="50"/>
        <v>9.4948000000000032</v>
      </c>
    </row>
    <row r="736" spans="1:6" x14ac:dyDescent="0.5">
      <c r="A736" s="243">
        <f t="shared" si="47"/>
        <v>0.70500000000000052</v>
      </c>
      <c r="B736" s="243">
        <f t="shared" si="48"/>
        <v>0.29499999999999948</v>
      </c>
      <c r="C736" s="82"/>
      <c r="D736" s="82"/>
      <c r="E736" s="247">
        <f t="shared" si="49"/>
        <v>8.5086190822894512</v>
      </c>
      <c r="F736" s="248">
        <f t="shared" si="50"/>
        <v>9.5022500000000036</v>
      </c>
    </row>
    <row r="737" spans="1:6" x14ac:dyDescent="0.5">
      <c r="A737" s="243">
        <f t="shared" si="47"/>
        <v>0.70600000000000052</v>
      </c>
      <c r="B737" s="243">
        <f t="shared" si="48"/>
        <v>0.29399999999999948</v>
      </c>
      <c r="C737" s="82"/>
      <c r="D737" s="82"/>
      <c r="E737" s="247">
        <f t="shared" si="49"/>
        <v>8.5302592756609794</v>
      </c>
      <c r="F737" s="248">
        <f t="shared" si="50"/>
        <v>9.5097000000000023</v>
      </c>
    </row>
    <row r="738" spans="1:6" x14ac:dyDescent="0.5">
      <c r="A738" s="243">
        <f t="shared" ref="A738:A801" si="51">+A737+0.1%</f>
        <v>0.70700000000000052</v>
      </c>
      <c r="B738" s="243">
        <f t="shared" ref="B738:B801" si="52">1-A738</f>
        <v>0.29299999999999948</v>
      </c>
      <c r="C738" s="82"/>
      <c r="D738" s="82"/>
      <c r="E738" s="247">
        <f t="shared" ref="E738:E801" si="53">SQRT((A738*$B$7)^2+(B738*$B$8)^2+2*$B$7*A738*$B$8*B738*$E$12)</f>
        <v>8.5519004453688652</v>
      </c>
      <c r="F738" s="248">
        <f t="shared" ref="F738:F801" si="54">+A738*$B$5+B738*$B$6</f>
        <v>9.5171500000000044</v>
      </c>
    </row>
    <row r="739" spans="1:6" x14ac:dyDescent="0.5">
      <c r="A739" s="243">
        <f t="shared" si="51"/>
        <v>0.70800000000000052</v>
      </c>
      <c r="B739" s="243">
        <f t="shared" si="52"/>
        <v>0.29199999999999948</v>
      </c>
      <c r="C739" s="82"/>
      <c r="D739" s="82"/>
      <c r="E739" s="247">
        <f t="shared" si="53"/>
        <v>8.5735425840197586</v>
      </c>
      <c r="F739" s="248">
        <f t="shared" si="54"/>
        <v>9.5246000000000031</v>
      </c>
    </row>
    <row r="740" spans="1:6" x14ac:dyDescent="0.5">
      <c r="A740" s="243">
        <f t="shared" si="51"/>
        <v>0.70900000000000052</v>
      </c>
      <c r="B740" s="243">
        <f t="shared" si="52"/>
        <v>0.29099999999999948</v>
      </c>
      <c r="C740" s="82"/>
      <c r="D740" s="82"/>
      <c r="E740" s="247">
        <f t="shared" si="53"/>
        <v>8.5951856842944476</v>
      </c>
      <c r="F740" s="248">
        <f t="shared" si="54"/>
        <v>9.5320500000000035</v>
      </c>
    </row>
    <row r="741" spans="1:6" x14ac:dyDescent="0.5">
      <c r="A741" s="243">
        <f t="shared" si="51"/>
        <v>0.71000000000000052</v>
      </c>
      <c r="B741" s="243">
        <f t="shared" si="52"/>
        <v>0.28999999999999948</v>
      </c>
      <c r="C741" s="82"/>
      <c r="D741" s="82"/>
      <c r="E741" s="247">
        <f t="shared" si="53"/>
        <v>8.6168297389469277</v>
      </c>
      <c r="F741" s="248">
        <f t="shared" si="54"/>
        <v>9.5395000000000039</v>
      </c>
    </row>
    <row r="742" spans="1:6" x14ac:dyDescent="0.5">
      <c r="A742" s="243">
        <f t="shared" si="51"/>
        <v>0.71100000000000052</v>
      </c>
      <c r="B742" s="243">
        <f t="shared" si="52"/>
        <v>0.28899999999999948</v>
      </c>
      <c r="C742" s="82"/>
      <c r="D742" s="82"/>
      <c r="E742" s="247">
        <f t="shared" si="53"/>
        <v>8.6384747408035061</v>
      </c>
      <c r="F742" s="248">
        <f t="shared" si="54"/>
        <v>9.5469500000000025</v>
      </c>
    </row>
    <row r="743" spans="1:6" x14ac:dyDescent="0.5">
      <c r="A743" s="243">
        <f t="shared" si="51"/>
        <v>0.71200000000000052</v>
      </c>
      <c r="B743" s="243">
        <f t="shared" si="52"/>
        <v>0.28799999999999948</v>
      </c>
      <c r="C743" s="82"/>
      <c r="D743" s="82"/>
      <c r="E743" s="247">
        <f t="shared" si="53"/>
        <v>8.6601206827618853</v>
      </c>
      <c r="F743" s="248">
        <f t="shared" si="54"/>
        <v>9.5544000000000047</v>
      </c>
    </row>
    <row r="744" spans="1:6" x14ac:dyDescent="0.5">
      <c r="A744" s="243">
        <f t="shared" si="51"/>
        <v>0.71300000000000052</v>
      </c>
      <c r="B744" s="243">
        <f t="shared" si="52"/>
        <v>0.28699999999999948</v>
      </c>
      <c r="C744" s="82"/>
      <c r="D744" s="82"/>
      <c r="E744" s="247">
        <f t="shared" si="53"/>
        <v>8.6817675577903035</v>
      </c>
      <c r="F744" s="248">
        <f t="shared" si="54"/>
        <v>9.5618500000000033</v>
      </c>
    </row>
    <row r="745" spans="1:6" x14ac:dyDescent="0.5">
      <c r="A745" s="243">
        <f t="shared" si="51"/>
        <v>0.71400000000000052</v>
      </c>
      <c r="B745" s="243">
        <f t="shared" si="52"/>
        <v>0.28599999999999948</v>
      </c>
      <c r="C745" s="82"/>
      <c r="D745" s="82"/>
      <c r="E745" s="247">
        <f t="shared" si="53"/>
        <v>8.7034153589266428</v>
      </c>
      <c r="F745" s="248">
        <f t="shared" si="54"/>
        <v>9.5693000000000019</v>
      </c>
    </row>
    <row r="746" spans="1:6" x14ac:dyDescent="0.5">
      <c r="A746" s="243">
        <f t="shared" si="51"/>
        <v>0.71500000000000052</v>
      </c>
      <c r="B746" s="243">
        <f t="shared" si="52"/>
        <v>0.28499999999999948</v>
      </c>
      <c r="C746" s="82"/>
      <c r="D746" s="82"/>
      <c r="E746" s="247">
        <f t="shared" si="53"/>
        <v>8.7250640792775958</v>
      </c>
      <c r="F746" s="248">
        <f t="shared" si="54"/>
        <v>9.5767500000000041</v>
      </c>
    </row>
    <row r="747" spans="1:6" x14ac:dyDescent="0.5">
      <c r="A747" s="243">
        <f t="shared" si="51"/>
        <v>0.71600000000000052</v>
      </c>
      <c r="B747" s="243">
        <f t="shared" si="52"/>
        <v>0.28399999999999948</v>
      </c>
      <c r="C747" s="82"/>
      <c r="D747" s="82"/>
      <c r="E747" s="247">
        <f t="shared" si="53"/>
        <v>8.7467137120177991</v>
      </c>
      <c r="F747" s="248">
        <f t="shared" si="54"/>
        <v>9.5842000000000027</v>
      </c>
    </row>
    <row r="748" spans="1:6" x14ac:dyDescent="0.5">
      <c r="A748" s="243">
        <f t="shared" si="51"/>
        <v>0.71700000000000053</v>
      </c>
      <c r="B748" s="243">
        <f t="shared" si="52"/>
        <v>0.28299999999999947</v>
      </c>
      <c r="C748" s="82"/>
      <c r="D748" s="82"/>
      <c r="E748" s="247">
        <f t="shared" si="53"/>
        <v>8.7683642503890216</v>
      </c>
      <c r="F748" s="248">
        <f t="shared" si="54"/>
        <v>9.5916500000000031</v>
      </c>
    </row>
    <row r="749" spans="1:6" x14ac:dyDescent="0.5">
      <c r="A749" s="243">
        <f t="shared" si="51"/>
        <v>0.71800000000000053</v>
      </c>
      <c r="B749" s="243">
        <f t="shared" si="52"/>
        <v>0.28199999999999947</v>
      </c>
      <c r="C749" s="82"/>
      <c r="D749" s="82"/>
      <c r="E749" s="247">
        <f t="shared" si="53"/>
        <v>8.7900156876993236</v>
      </c>
      <c r="F749" s="248">
        <f t="shared" si="54"/>
        <v>9.5991000000000035</v>
      </c>
    </row>
    <row r="750" spans="1:6" x14ac:dyDescent="0.5">
      <c r="A750" s="243">
        <f t="shared" si="51"/>
        <v>0.71900000000000053</v>
      </c>
      <c r="B750" s="243">
        <f t="shared" si="52"/>
        <v>0.28099999999999947</v>
      </c>
      <c r="C750" s="82"/>
      <c r="D750" s="82"/>
      <c r="E750" s="247">
        <f t="shared" si="53"/>
        <v>8.8116680173222708</v>
      </c>
      <c r="F750" s="248">
        <f t="shared" si="54"/>
        <v>9.6065500000000039</v>
      </c>
    </row>
    <row r="751" spans="1:6" x14ac:dyDescent="0.5">
      <c r="A751" s="243">
        <f t="shared" si="51"/>
        <v>0.72000000000000053</v>
      </c>
      <c r="B751" s="243">
        <f t="shared" si="52"/>
        <v>0.27999999999999947</v>
      </c>
      <c r="C751" s="82"/>
      <c r="D751" s="82"/>
      <c r="E751" s="247">
        <f t="shared" si="53"/>
        <v>8.833321232696127</v>
      </c>
      <c r="F751" s="248">
        <f t="shared" si="54"/>
        <v>9.6140000000000025</v>
      </c>
    </row>
    <row r="752" spans="1:6" x14ac:dyDescent="0.5">
      <c r="A752" s="243">
        <f t="shared" si="51"/>
        <v>0.72100000000000053</v>
      </c>
      <c r="B752" s="243">
        <f t="shared" si="52"/>
        <v>0.27899999999999947</v>
      </c>
      <c r="C752" s="82"/>
      <c r="D752" s="82"/>
      <c r="E752" s="247">
        <f t="shared" si="53"/>
        <v>8.854975327323066</v>
      </c>
      <c r="F752" s="248">
        <f t="shared" si="54"/>
        <v>9.6214500000000029</v>
      </c>
    </row>
    <row r="753" spans="1:6" x14ac:dyDescent="0.5">
      <c r="A753" s="243">
        <f t="shared" si="51"/>
        <v>0.72200000000000053</v>
      </c>
      <c r="B753" s="243">
        <f t="shared" si="52"/>
        <v>0.27799999999999947</v>
      </c>
      <c r="C753" s="82"/>
      <c r="D753" s="82"/>
      <c r="E753" s="247">
        <f t="shared" si="53"/>
        <v>8.8766302947684039</v>
      </c>
      <c r="F753" s="248">
        <f t="shared" si="54"/>
        <v>9.6289000000000033</v>
      </c>
    </row>
    <row r="754" spans="1:6" x14ac:dyDescent="0.5">
      <c r="A754" s="243">
        <f t="shared" si="51"/>
        <v>0.72300000000000053</v>
      </c>
      <c r="B754" s="243">
        <f t="shared" si="52"/>
        <v>0.27699999999999947</v>
      </c>
      <c r="C754" s="82"/>
      <c r="D754" s="82"/>
      <c r="E754" s="247">
        <f t="shared" si="53"/>
        <v>8.898286128659846</v>
      </c>
      <c r="F754" s="248">
        <f t="shared" si="54"/>
        <v>9.6363500000000037</v>
      </c>
    </row>
    <row r="755" spans="1:6" x14ac:dyDescent="0.5">
      <c r="A755" s="243">
        <f t="shared" si="51"/>
        <v>0.72400000000000053</v>
      </c>
      <c r="B755" s="243">
        <f t="shared" si="52"/>
        <v>0.27599999999999947</v>
      </c>
      <c r="C755" s="82"/>
      <c r="D755" s="82"/>
      <c r="E755" s="247">
        <f t="shared" si="53"/>
        <v>8.9199428226867123</v>
      </c>
      <c r="F755" s="248">
        <f t="shared" si="54"/>
        <v>9.6438000000000041</v>
      </c>
    </row>
    <row r="756" spans="1:6" x14ac:dyDescent="0.5">
      <c r="A756" s="243">
        <f t="shared" si="51"/>
        <v>0.72500000000000053</v>
      </c>
      <c r="B756" s="243">
        <f t="shared" si="52"/>
        <v>0.27499999999999947</v>
      </c>
      <c r="C756" s="82"/>
      <c r="D756" s="82"/>
      <c r="E756" s="247">
        <f t="shared" si="53"/>
        <v>8.9416003705992271</v>
      </c>
      <c r="F756" s="248">
        <f t="shared" si="54"/>
        <v>9.6512500000000028</v>
      </c>
    </row>
    <row r="757" spans="1:6" x14ac:dyDescent="0.5">
      <c r="A757" s="243">
        <f t="shared" si="51"/>
        <v>0.72600000000000053</v>
      </c>
      <c r="B757" s="243">
        <f t="shared" si="52"/>
        <v>0.27399999999999947</v>
      </c>
      <c r="C757" s="82"/>
      <c r="D757" s="82"/>
      <c r="E757" s="247">
        <f t="shared" si="53"/>
        <v>8.9632587662077565</v>
      </c>
      <c r="F757" s="248">
        <f t="shared" si="54"/>
        <v>9.6587000000000032</v>
      </c>
    </row>
    <row r="758" spans="1:6" x14ac:dyDescent="0.5">
      <c r="A758" s="243">
        <f t="shared" si="51"/>
        <v>0.72700000000000053</v>
      </c>
      <c r="B758" s="243">
        <f t="shared" si="52"/>
        <v>0.27299999999999947</v>
      </c>
      <c r="C758" s="82"/>
      <c r="D758" s="82"/>
      <c r="E758" s="247">
        <f t="shared" si="53"/>
        <v>8.9849180033821234</v>
      </c>
      <c r="F758" s="248">
        <f t="shared" si="54"/>
        <v>9.6661500000000036</v>
      </c>
    </row>
    <row r="759" spans="1:6" x14ac:dyDescent="0.5">
      <c r="A759" s="243">
        <f t="shared" si="51"/>
        <v>0.72800000000000054</v>
      </c>
      <c r="B759" s="243">
        <f t="shared" si="52"/>
        <v>0.27199999999999946</v>
      </c>
      <c r="C759" s="82"/>
      <c r="D759" s="82"/>
      <c r="E759" s="247">
        <f t="shared" si="53"/>
        <v>9.0065780760508716</v>
      </c>
      <c r="F759" s="248">
        <f t="shared" si="54"/>
        <v>9.6736000000000022</v>
      </c>
    </row>
    <row r="760" spans="1:6" x14ac:dyDescent="0.5">
      <c r="A760" s="243">
        <f t="shared" si="51"/>
        <v>0.72900000000000054</v>
      </c>
      <c r="B760" s="243">
        <f t="shared" si="52"/>
        <v>0.27099999999999946</v>
      </c>
      <c r="C760" s="82"/>
      <c r="D760" s="82"/>
      <c r="E760" s="247">
        <f t="shared" si="53"/>
        <v>9.0282389782005783</v>
      </c>
      <c r="F760" s="248">
        <f t="shared" si="54"/>
        <v>9.6810500000000044</v>
      </c>
    </row>
    <row r="761" spans="1:6" x14ac:dyDescent="0.5">
      <c r="A761" s="243">
        <f t="shared" si="51"/>
        <v>0.73000000000000054</v>
      </c>
      <c r="B761" s="243">
        <f t="shared" si="52"/>
        <v>0.26999999999999946</v>
      </c>
      <c r="C761" s="82"/>
      <c r="D761" s="82"/>
      <c r="E761" s="247">
        <f t="shared" si="53"/>
        <v>9.0499007038751653</v>
      </c>
      <c r="F761" s="248">
        <f t="shared" si="54"/>
        <v>9.688500000000003</v>
      </c>
    </row>
    <row r="762" spans="1:6" x14ac:dyDescent="0.5">
      <c r="A762" s="243">
        <f t="shared" si="51"/>
        <v>0.73100000000000054</v>
      </c>
      <c r="B762" s="243">
        <f t="shared" si="52"/>
        <v>0.26899999999999946</v>
      </c>
      <c r="C762" s="82"/>
      <c r="D762" s="82"/>
      <c r="E762" s="247">
        <f t="shared" si="53"/>
        <v>9.0715632471752183</v>
      </c>
      <c r="F762" s="248">
        <f t="shared" si="54"/>
        <v>9.6959500000000034</v>
      </c>
    </row>
    <row r="763" spans="1:6" x14ac:dyDescent="0.5">
      <c r="A763" s="243">
        <f t="shared" si="51"/>
        <v>0.73200000000000054</v>
      </c>
      <c r="B763" s="243">
        <f t="shared" si="52"/>
        <v>0.26799999999999946</v>
      </c>
      <c r="C763" s="82"/>
      <c r="D763" s="82"/>
      <c r="E763" s="247">
        <f t="shared" si="53"/>
        <v>9.0932266022573192</v>
      </c>
      <c r="F763" s="248">
        <f t="shared" si="54"/>
        <v>9.7034000000000038</v>
      </c>
    </row>
    <row r="764" spans="1:6" x14ac:dyDescent="0.5">
      <c r="A764" s="243">
        <f t="shared" si="51"/>
        <v>0.73300000000000054</v>
      </c>
      <c r="B764" s="243">
        <f t="shared" si="52"/>
        <v>0.26699999999999946</v>
      </c>
      <c r="C764" s="82"/>
      <c r="D764" s="82"/>
      <c r="E764" s="247">
        <f t="shared" si="53"/>
        <v>9.1148907633333831</v>
      </c>
      <c r="F764" s="248">
        <f t="shared" si="54"/>
        <v>9.7108500000000042</v>
      </c>
    </row>
    <row r="765" spans="1:6" x14ac:dyDescent="0.5">
      <c r="A765" s="243">
        <f t="shared" si="51"/>
        <v>0.73400000000000054</v>
      </c>
      <c r="B765" s="243">
        <f t="shared" si="52"/>
        <v>0.26599999999999946</v>
      </c>
      <c r="C765" s="82"/>
      <c r="D765" s="82"/>
      <c r="E765" s="247">
        <f t="shared" si="53"/>
        <v>9.1365557246700053</v>
      </c>
      <c r="F765" s="248">
        <f t="shared" si="54"/>
        <v>9.7183000000000028</v>
      </c>
    </row>
    <row r="766" spans="1:6" x14ac:dyDescent="0.5">
      <c r="A766" s="243">
        <f t="shared" si="51"/>
        <v>0.73500000000000054</v>
      </c>
      <c r="B766" s="243">
        <f t="shared" si="52"/>
        <v>0.26499999999999946</v>
      </c>
      <c r="C766" s="82"/>
      <c r="D766" s="82"/>
      <c r="E766" s="247">
        <f t="shared" si="53"/>
        <v>9.1582214805878213</v>
      </c>
      <c r="F766" s="248">
        <f t="shared" si="54"/>
        <v>9.7257500000000032</v>
      </c>
    </row>
    <row r="767" spans="1:6" x14ac:dyDescent="0.5">
      <c r="A767" s="243">
        <f t="shared" si="51"/>
        <v>0.73600000000000054</v>
      </c>
      <c r="B767" s="243">
        <f t="shared" si="52"/>
        <v>0.26399999999999946</v>
      </c>
      <c r="C767" s="82"/>
      <c r="D767" s="82"/>
      <c r="E767" s="247">
        <f t="shared" si="53"/>
        <v>9.1798880254608886</v>
      </c>
      <c r="F767" s="248">
        <f t="shared" si="54"/>
        <v>9.7332000000000036</v>
      </c>
    </row>
    <row r="768" spans="1:6" x14ac:dyDescent="0.5">
      <c r="A768" s="243">
        <f t="shared" si="51"/>
        <v>0.73700000000000054</v>
      </c>
      <c r="B768" s="243">
        <f t="shared" si="52"/>
        <v>0.26299999999999946</v>
      </c>
      <c r="C768" s="82"/>
      <c r="D768" s="82"/>
      <c r="E768" s="247">
        <f t="shared" si="53"/>
        <v>9.2015553537160351</v>
      </c>
      <c r="F768" s="248">
        <f t="shared" si="54"/>
        <v>9.740650000000004</v>
      </c>
    </row>
    <row r="769" spans="1:6" x14ac:dyDescent="0.5">
      <c r="A769" s="243">
        <f t="shared" si="51"/>
        <v>0.73800000000000054</v>
      </c>
      <c r="B769" s="243">
        <f t="shared" si="52"/>
        <v>0.26199999999999946</v>
      </c>
      <c r="C769" s="82"/>
      <c r="D769" s="82"/>
      <c r="E769" s="247">
        <f t="shared" si="53"/>
        <v>9.2232234598322638</v>
      </c>
      <c r="F769" s="248">
        <f t="shared" si="54"/>
        <v>9.7481000000000044</v>
      </c>
    </row>
    <row r="770" spans="1:6" x14ac:dyDescent="0.5">
      <c r="A770" s="243">
        <f t="shared" si="51"/>
        <v>0.73900000000000055</v>
      </c>
      <c r="B770" s="243">
        <f t="shared" si="52"/>
        <v>0.26099999999999945</v>
      </c>
      <c r="C770" s="82"/>
      <c r="D770" s="82"/>
      <c r="E770" s="247">
        <f t="shared" si="53"/>
        <v>9.24489233834014</v>
      </c>
      <c r="F770" s="248">
        <f t="shared" si="54"/>
        <v>9.7555500000000031</v>
      </c>
    </row>
    <row r="771" spans="1:6" x14ac:dyDescent="0.5">
      <c r="A771" s="243">
        <f t="shared" si="51"/>
        <v>0.74000000000000055</v>
      </c>
      <c r="B771" s="243">
        <f t="shared" si="52"/>
        <v>0.25999999999999945</v>
      </c>
      <c r="C771" s="82"/>
      <c r="D771" s="82"/>
      <c r="E771" s="247">
        <f t="shared" si="53"/>
        <v>9.2665619838211963</v>
      </c>
      <c r="F771" s="248">
        <f t="shared" si="54"/>
        <v>9.7630000000000052</v>
      </c>
    </row>
    <row r="772" spans="1:6" x14ac:dyDescent="0.5">
      <c r="A772" s="243">
        <f t="shared" si="51"/>
        <v>0.74100000000000055</v>
      </c>
      <c r="B772" s="243">
        <f t="shared" si="52"/>
        <v>0.25899999999999945</v>
      </c>
      <c r="C772" s="82"/>
      <c r="D772" s="82"/>
      <c r="E772" s="247">
        <f t="shared" si="53"/>
        <v>9.2882323909073374</v>
      </c>
      <c r="F772" s="248">
        <f t="shared" si="54"/>
        <v>9.7704500000000039</v>
      </c>
    </row>
    <row r="773" spans="1:6" x14ac:dyDescent="0.5">
      <c r="A773" s="243">
        <f t="shared" si="51"/>
        <v>0.74200000000000055</v>
      </c>
      <c r="B773" s="243">
        <f t="shared" si="52"/>
        <v>0.25799999999999945</v>
      </c>
      <c r="C773" s="82"/>
      <c r="D773" s="82"/>
      <c r="E773" s="247">
        <f t="shared" si="53"/>
        <v>9.3099035542802611</v>
      </c>
      <c r="F773" s="248">
        <f t="shared" si="54"/>
        <v>9.7779000000000025</v>
      </c>
    </row>
    <row r="774" spans="1:6" x14ac:dyDescent="0.5">
      <c r="A774" s="243">
        <f t="shared" si="51"/>
        <v>0.74300000000000055</v>
      </c>
      <c r="B774" s="243">
        <f t="shared" si="52"/>
        <v>0.25699999999999945</v>
      </c>
      <c r="C774" s="82"/>
      <c r="D774" s="82"/>
      <c r="E774" s="247">
        <f t="shared" si="53"/>
        <v>9.3315754686708843</v>
      </c>
      <c r="F774" s="248">
        <f t="shared" si="54"/>
        <v>9.7853500000000047</v>
      </c>
    </row>
    <row r="775" spans="1:6" x14ac:dyDescent="0.5">
      <c r="A775" s="243">
        <f t="shared" si="51"/>
        <v>0.74400000000000055</v>
      </c>
      <c r="B775" s="243">
        <f t="shared" si="52"/>
        <v>0.25599999999999945</v>
      </c>
      <c r="C775" s="82"/>
      <c r="D775" s="82"/>
      <c r="E775" s="247">
        <f t="shared" si="53"/>
        <v>9.3532481288587785</v>
      </c>
      <c r="F775" s="248">
        <f t="shared" si="54"/>
        <v>9.7928000000000033</v>
      </c>
    </row>
    <row r="776" spans="1:6" x14ac:dyDescent="0.5">
      <c r="A776" s="243">
        <f t="shared" si="51"/>
        <v>0.74500000000000055</v>
      </c>
      <c r="B776" s="243">
        <f t="shared" si="52"/>
        <v>0.25499999999999945</v>
      </c>
      <c r="C776" s="82"/>
      <c r="D776" s="82"/>
      <c r="E776" s="247">
        <f t="shared" si="53"/>
        <v>9.3749215296716066</v>
      </c>
      <c r="F776" s="248">
        <f t="shared" si="54"/>
        <v>9.8002500000000019</v>
      </c>
    </row>
    <row r="777" spans="1:6" x14ac:dyDescent="0.5">
      <c r="A777" s="243">
        <f t="shared" si="51"/>
        <v>0.74600000000000055</v>
      </c>
      <c r="B777" s="243">
        <f t="shared" si="52"/>
        <v>0.25399999999999945</v>
      </c>
      <c r="C777" s="82"/>
      <c r="D777" s="82"/>
      <c r="E777" s="247">
        <f t="shared" si="53"/>
        <v>9.3965956659845826</v>
      </c>
      <c r="F777" s="248">
        <f t="shared" si="54"/>
        <v>9.8077000000000041</v>
      </c>
    </row>
    <row r="778" spans="1:6" x14ac:dyDescent="0.5">
      <c r="A778" s="243">
        <f t="shared" si="51"/>
        <v>0.74700000000000055</v>
      </c>
      <c r="B778" s="243">
        <f t="shared" si="52"/>
        <v>0.25299999999999945</v>
      </c>
      <c r="C778" s="82"/>
      <c r="D778" s="82"/>
      <c r="E778" s="247">
        <f t="shared" si="53"/>
        <v>9.4182705327199123</v>
      </c>
      <c r="F778" s="248">
        <f t="shared" si="54"/>
        <v>9.8151500000000027</v>
      </c>
    </row>
    <row r="779" spans="1:6" x14ac:dyDescent="0.5">
      <c r="A779" s="243">
        <f t="shared" si="51"/>
        <v>0.74800000000000055</v>
      </c>
      <c r="B779" s="243">
        <f t="shared" si="52"/>
        <v>0.25199999999999945</v>
      </c>
      <c r="C779" s="82"/>
      <c r="D779" s="82"/>
      <c r="E779" s="247">
        <f t="shared" si="53"/>
        <v>9.4399461248462764</v>
      </c>
      <c r="F779" s="248">
        <f t="shared" si="54"/>
        <v>9.8226000000000031</v>
      </c>
    </row>
    <row r="780" spans="1:6" x14ac:dyDescent="0.5">
      <c r="A780" s="243">
        <f t="shared" si="51"/>
        <v>0.74900000000000055</v>
      </c>
      <c r="B780" s="243">
        <f t="shared" si="52"/>
        <v>0.25099999999999945</v>
      </c>
      <c r="C780" s="82"/>
      <c r="D780" s="82"/>
      <c r="E780" s="247">
        <f t="shared" si="53"/>
        <v>9.4616224373782867</v>
      </c>
      <c r="F780" s="248">
        <f t="shared" si="54"/>
        <v>9.8300500000000035</v>
      </c>
    </row>
    <row r="781" spans="1:6" x14ac:dyDescent="0.5">
      <c r="A781" s="243">
        <f t="shared" si="51"/>
        <v>0.75000000000000056</v>
      </c>
      <c r="B781" s="243">
        <f t="shared" si="52"/>
        <v>0.24999999999999944</v>
      </c>
      <c r="C781" s="82"/>
      <c r="D781" s="82"/>
      <c r="E781" s="247">
        <f t="shared" si="53"/>
        <v>9.4832994653759748</v>
      </c>
      <c r="F781" s="248">
        <f t="shared" si="54"/>
        <v>9.8375000000000039</v>
      </c>
    </row>
    <row r="782" spans="1:6" x14ac:dyDescent="0.5">
      <c r="A782" s="243">
        <f t="shared" si="51"/>
        <v>0.75100000000000056</v>
      </c>
      <c r="B782" s="243">
        <f t="shared" si="52"/>
        <v>0.24899999999999944</v>
      </c>
      <c r="C782" s="82"/>
      <c r="D782" s="82"/>
      <c r="E782" s="247">
        <f t="shared" si="53"/>
        <v>9.5049772039442697</v>
      </c>
      <c r="F782" s="248">
        <f t="shared" si="54"/>
        <v>9.8449500000000043</v>
      </c>
    </row>
    <row r="783" spans="1:6" x14ac:dyDescent="0.5">
      <c r="A783" s="243">
        <f t="shared" si="51"/>
        <v>0.75200000000000056</v>
      </c>
      <c r="B783" s="243">
        <f t="shared" si="52"/>
        <v>0.24799999999999944</v>
      </c>
      <c r="C783" s="82"/>
      <c r="D783" s="82"/>
      <c r="E783" s="247">
        <f t="shared" si="53"/>
        <v>9.5266556482325022</v>
      </c>
      <c r="F783" s="248">
        <f t="shared" si="54"/>
        <v>9.8524000000000029</v>
      </c>
    </row>
    <row r="784" spans="1:6" x14ac:dyDescent="0.5">
      <c r="A784" s="243">
        <f t="shared" si="51"/>
        <v>0.75300000000000056</v>
      </c>
      <c r="B784" s="243">
        <f t="shared" si="52"/>
        <v>0.24699999999999944</v>
      </c>
      <c r="C784" s="82"/>
      <c r="D784" s="82"/>
      <c r="E784" s="247">
        <f t="shared" si="53"/>
        <v>9.5483347934338916</v>
      </c>
      <c r="F784" s="248">
        <f t="shared" si="54"/>
        <v>9.8598500000000033</v>
      </c>
    </row>
    <row r="785" spans="1:6" x14ac:dyDescent="0.5">
      <c r="A785" s="243">
        <f t="shared" si="51"/>
        <v>0.75400000000000056</v>
      </c>
      <c r="B785" s="243">
        <f t="shared" si="52"/>
        <v>0.24599999999999944</v>
      </c>
      <c r="C785" s="82"/>
      <c r="D785" s="82"/>
      <c r="E785" s="247">
        <f t="shared" si="53"/>
        <v>9.5700146347850605</v>
      </c>
      <c r="F785" s="248">
        <f t="shared" si="54"/>
        <v>9.8673000000000037</v>
      </c>
    </row>
    <row r="786" spans="1:6" x14ac:dyDescent="0.5">
      <c r="A786" s="243">
        <f t="shared" si="51"/>
        <v>0.75500000000000056</v>
      </c>
      <c r="B786" s="243">
        <f t="shared" si="52"/>
        <v>0.24499999999999944</v>
      </c>
      <c r="C786" s="82"/>
      <c r="D786" s="82"/>
      <c r="E786" s="247">
        <f t="shared" si="53"/>
        <v>9.5916951675655451</v>
      </c>
      <c r="F786" s="248">
        <f t="shared" si="54"/>
        <v>9.8747500000000041</v>
      </c>
    </row>
    <row r="787" spans="1:6" x14ac:dyDescent="0.5">
      <c r="A787" s="243">
        <f t="shared" si="51"/>
        <v>0.75600000000000056</v>
      </c>
      <c r="B787" s="243">
        <f t="shared" si="52"/>
        <v>0.24399999999999944</v>
      </c>
      <c r="C787" s="82"/>
      <c r="D787" s="82"/>
      <c r="E787" s="247">
        <f t="shared" si="53"/>
        <v>9.6133763870973148</v>
      </c>
      <c r="F787" s="248">
        <f t="shared" si="54"/>
        <v>9.8822000000000028</v>
      </c>
    </row>
    <row r="788" spans="1:6" x14ac:dyDescent="0.5">
      <c r="A788" s="243">
        <f t="shared" si="51"/>
        <v>0.75700000000000056</v>
      </c>
      <c r="B788" s="243">
        <f t="shared" si="52"/>
        <v>0.24299999999999944</v>
      </c>
      <c r="C788" s="82"/>
      <c r="D788" s="82"/>
      <c r="E788" s="247">
        <f t="shared" si="53"/>
        <v>9.6350582887443004</v>
      </c>
      <c r="F788" s="248">
        <f t="shared" si="54"/>
        <v>9.8896500000000049</v>
      </c>
    </row>
    <row r="789" spans="1:6" x14ac:dyDescent="0.5">
      <c r="A789" s="243">
        <f t="shared" si="51"/>
        <v>0.75800000000000056</v>
      </c>
      <c r="B789" s="243">
        <f t="shared" si="52"/>
        <v>0.24199999999999944</v>
      </c>
      <c r="C789" s="82"/>
      <c r="D789" s="82"/>
      <c r="E789" s="247">
        <f t="shared" si="53"/>
        <v>9.6567408679119193</v>
      </c>
      <c r="F789" s="248">
        <f t="shared" si="54"/>
        <v>9.8971000000000036</v>
      </c>
    </row>
    <row r="790" spans="1:6" x14ac:dyDescent="0.5">
      <c r="A790" s="243">
        <f t="shared" si="51"/>
        <v>0.75900000000000056</v>
      </c>
      <c r="B790" s="243">
        <f t="shared" si="52"/>
        <v>0.24099999999999944</v>
      </c>
      <c r="C790" s="82"/>
      <c r="D790" s="82"/>
      <c r="E790" s="247">
        <f t="shared" si="53"/>
        <v>9.6784241200466212</v>
      </c>
      <c r="F790" s="248">
        <f t="shared" si="54"/>
        <v>9.904550000000004</v>
      </c>
    </row>
    <row r="791" spans="1:6" x14ac:dyDescent="0.5">
      <c r="A791" s="243">
        <f t="shared" si="51"/>
        <v>0.76000000000000056</v>
      </c>
      <c r="B791" s="243">
        <f t="shared" si="52"/>
        <v>0.23999999999999944</v>
      </c>
      <c r="C791" s="82"/>
      <c r="D791" s="82"/>
      <c r="E791" s="247">
        <f t="shared" si="53"/>
        <v>9.7001080406354365</v>
      </c>
      <c r="F791" s="248">
        <f t="shared" si="54"/>
        <v>9.9120000000000044</v>
      </c>
    </row>
    <row r="792" spans="1:6" x14ac:dyDescent="0.5">
      <c r="A792" s="243">
        <f t="shared" si="51"/>
        <v>0.76100000000000056</v>
      </c>
      <c r="B792" s="243">
        <f t="shared" si="52"/>
        <v>0.23899999999999944</v>
      </c>
      <c r="C792" s="82"/>
      <c r="D792" s="82"/>
      <c r="E792" s="247">
        <f t="shared" si="53"/>
        <v>9.7217926252055094</v>
      </c>
      <c r="F792" s="248">
        <f t="shared" si="54"/>
        <v>9.919450000000003</v>
      </c>
    </row>
    <row r="793" spans="1:6" x14ac:dyDescent="0.5">
      <c r="A793" s="243">
        <f t="shared" si="51"/>
        <v>0.76200000000000057</v>
      </c>
      <c r="B793" s="243">
        <f t="shared" si="52"/>
        <v>0.23799999999999943</v>
      </c>
      <c r="C793" s="82"/>
      <c r="D793" s="82"/>
      <c r="E793" s="247">
        <f t="shared" si="53"/>
        <v>9.7434778693236765</v>
      </c>
      <c r="F793" s="248">
        <f t="shared" si="54"/>
        <v>9.9269000000000034</v>
      </c>
    </row>
    <row r="794" spans="1:6" x14ac:dyDescent="0.5">
      <c r="A794" s="243">
        <f t="shared" si="51"/>
        <v>0.76300000000000057</v>
      </c>
      <c r="B794" s="243">
        <f t="shared" si="52"/>
        <v>0.23699999999999943</v>
      </c>
      <c r="C794" s="82"/>
      <c r="D794" s="82"/>
      <c r="E794" s="247">
        <f t="shared" si="53"/>
        <v>9.7651637685960111</v>
      </c>
      <c r="F794" s="248">
        <f t="shared" si="54"/>
        <v>9.9343500000000038</v>
      </c>
    </row>
    <row r="795" spans="1:6" x14ac:dyDescent="0.5">
      <c r="A795" s="243">
        <f t="shared" si="51"/>
        <v>0.76400000000000057</v>
      </c>
      <c r="B795" s="243">
        <f t="shared" si="52"/>
        <v>0.23599999999999943</v>
      </c>
      <c r="C795" s="82"/>
      <c r="D795" s="82"/>
      <c r="E795" s="247">
        <f t="shared" si="53"/>
        <v>9.7868503186674012</v>
      </c>
      <c r="F795" s="248">
        <f t="shared" si="54"/>
        <v>9.9418000000000042</v>
      </c>
    </row>
    <row r="796" spans="1:6" x14ac:dyDescent="0.5">
      <c r="A796" s="243">
        <f t="shared" si="51"/>
        <v>0.76500000000000057</v>
      </c>
      <c r="B796" s="243">
        <f t="shared" si="52"/>
        <v>0.23499999999999943</v>
      </c>
      <c r="C796" s="82"/>
      <c r="D796" s="82"/>
      <c r="E796" s="247">
        <f t="shared" si="53"/>
        <v>9.8085375152211274</v>
      </c>
      <c r="F796" s="248">
        <f t="shared" si="54"/>
        <v>9.9492500000000028</v>
      </c>
    </row>
    <row r="797" spans="1:6" x14ac:dyDescent="0.5">
      <c r="A797" s="243">
        <f t="shared" si="51"/>
        <v>0.76600000000000057</v>
      </c>
      <c r="B797" s="243">
        <f t="shared" si="52"/>
        <v>0.23399999999999943</v>
      </c>
      <c r="C797" s="82"/>
      <c r="D797" s="82"/>
      <c r="E797" s="247">
        <f t="shared" si="53"/>
        <v>9.8302253539784239</v>
      </c>
      <c r="F797" s="248">
        <f t="shared" si="54"/>
        <v>9.9567000000000032</v>
      </c>
    </row>
    <row r="798" spans="1:6" x14ac:dyDescent="0.5">
      <c r="A798" s="243">
        <f t="shared" si="51"/>
        <v>0.76700000000000057</v>
      </c>
      <c r="B798" s="243">
        <f t="shared" si="52"/>
        <v>0.23299999999999943</v>
      </c>
      <c r="C798" s="82"/>
      <c r="D798" s="82"/>
      <c r="E798" s="247">
        <f t="shared" si="53"/>
        <v>9.8519138306980878</v>
      </c>
      <c r="F798" s="248">
        <f t="shared" si="54"/>
        <v>9.9641500000000036</v>
      </c>
    </row>
    <row r="799" spans="1:6" x14ac:dyDescent="0.5">
      <c r="A799" s="243">
        <f t="shared" si="51"/>
        <v>0.76800000000000057</v>
      </c>
      <c r="B799" s="243">
        <f t="shared" si="52"/>
        <v>0.23199999999999943</v>
      </c>
      <c r="C799" s="82"/>
      <c r="D799" s="82"/>
      <c r="E799" s="247">
        <f t="shared" si="53"/>
        <v>9.8736029411760455</v>
      </c>
      <c r="F799" s="248">
        <f t="shared" si="54"/>
        <v>9.971600000000004</v>
      </c>
    </row>
    <row r="800" spans="1:6" x14ac:dyDescent="0.5">
      <c r="A800" s="243">
        <f t="shared" si="51"/>
        <v>0.76900000000000057</v>
      </c>
      <c r="B800" s="243">
        <f t="shared" si="52"/>
        <v>0.23099999999999943</v>
      </c>
      <c r="C800" s="82"/>
      <c r="D800" s="82"/>
      <c r="E800" s="247">
        <f t="shared" si="53"/>
        <v>9.8952926812449675</v>
      </c>
      <c r="F800" s="248">
        <f t="shared" si="54"/>
        <v>9.9790500000000044</v>
      </c>
    </row>
    <row r="801" spans="1:6" x14ac:dyDescent="0.5">
      <c r="A801" s="243">
        <f t="shared" si="51"/>
        <v>0.77000000000000057</v>
      </c>
      <c r="B801" s="243">
        <f t="shared" si="52"/>
        <v>0.22999999999999943</v>
      </c>
      <c r="C801" s="82"/>
      <c r="D801" s="82"/>
      <c r="E801" s="247">
        <f t="shared" si="53"/>
        <v>9.9169830467738649</v>
      </c>
      <c r="F801" s="248">
        <f t="shared" si="54"/>
        <v>9.986500000000003</v>
      </c>
    </row>
    <row r="802" spans="1:6" x14ac:dyDescent="0.5">
      <c r="A802" s="243">
        <f t="shared" ref="A802:A865" si="55">+A801+0.1%</f>
        <v>0.77100000000000057</v>
      </c>
      <c r="B802" s="243">
        <f t="shared" ref="B802:B865" si="56">1-A802</f>
        <v>0.22899999999999943</v>
      </c>
      <c r="C802" s="82"/>
      <c r="D802" s="82"/>
      <c r="E802" s="247">
        <f t="shared" ref="E802:E865" si="57">SQRT((A802*$B$7)^2+(B802*$B$8)^2+2*$B$7*A802*$B$8*B802*$E$12)</f>
        <v>9.9386740336676827</v>
      </c>
      <c r="F802" s="248">
        <f t="shared" ref="F802:F865" si="58">+A802*$B$5+B802*$B$6</f>
        <v>9.9939500000000052</v>
      </c>
    </row>
    <row r="803" spans="1:6" x14ac:dyDescent="0.5">
      <c r="A803" s="243">
        <f t="shared" si="55"/>
        <v>0.77200000000000057</v>
      </c>
      <c r="B803" s="243">
        <f t="shared" si="56"/>
        <v>0.22799999999999943</v>
      </c>
      <c r="C803" s="82"/>
      <c r="D803" s="82"/>
      <c r="E803" s="247">
        <f t="shared" si="57"/>
        <v>9.9603656378669285</v>
      </c>
      <c r="F803" s="248">
        <f t="shared" si="58"/>
        <v>10.001400000000004</v>
      </c>
    </row>
    <row r="804" spans="1:6" x14ac:dyDescent="0.5">
      <c r="A804" s="243">
        <f t="shared" si="55"/>
        <v>0.77300000000000058</v>
      </c>
      <c r="B804" s="243">
        <f t="shared" si="56"/>
        <v>0.22699999999999942</v>
      </c>
      <c r="C804" s="82"/>
      <c r="D804" s="82"/>
      <c r="E804" s="247">
        <f t="shared" si="57"/>
        <v>9.982057855347275</v>
      </c>
      <c r="F804" s="248">
        <f t="shared" si="58"/>
        <v>10.008850000000002</v>
      </c>
    </row>
    <row r="805" spans="1:6" x14ac:dyDescent="0.5">
      <c r="A805" s="243">
        <f t="shared" si="55"/>
        <v>0.77400000000000058</v>
      </c>
      <c r="B805" s="243">
        <f t="shared" si="56"/>
        <v>0.22599999999999942</v>
      </c>
      <c r="C805" s="82"/>
      <c r="D805" s="82"/>
      <c r="E805" s="247">
        <f t="shared" si="57"/>
        <v>10.003750682119195</v>
      </c>
      <c r="F805" s="248">
        <f t="shared" si="58"/>
        <v>10.016300000000005</v>
      </c>
    </row>
    <row r="806" spans="1:6" x14ac:dyDescent="0.5">
      <c r="A806" s="243">
        <f t="shared" si="55"/>
        <v>0.77500000000000058</v>
      </c>
      <c r="B806" s="243">
        <f t="shared" si="56"/>
        <v>0.22499999999999942</v>
      </c>
      <c r="C806" s="82"/>
      <c r="D806" s="82"/>
      <c r="E806" s="247">
        <f t="shared" si="57"/>
        <v>10.025444114227572</v>
      </c>
      <c r="F806" s="248">
        <f t="shared" si="58"/>
        <v>10.023750000000003</v>
      </c>
    </row>
    <row r="807" spans="1:6" x14ac:dyDescent="0.5">
      <c r="A807" s="243">
        <f t="shared" si="55"/>
        <v>0.77600000000000058</v>
      </c>
      <c r="B807" s="243">
        <f t="shared" si="56"/>
        <v>0.22399999999999942</v>
      </c>
      <c r="C807" s="82"/>
      <c r="D807" s="82"/>
      <c r="E807" s="247">
        <f t="shared" si="57"/>
        <v>10.04713814775134</v>
      </c>
      <c r="F807" s="248">
        <f t="shared" si="58"/>
        <v>10.031200000000004</v>
      </c>
    </row>
    <row r="808" spans="1:6" x14ac:dyDescent="0.5">
      <c r="A808" s="243">
        <f t="shared" si="55"/>
        <v>0.77700000000000058</v>
      </c>
      <c r="B808" s="243">
        <f t="shared" si="56"/>
        <v>0.22299999999999942</v>
      </c>
      <c r="C808" s="82"/>
      <c r="D808" s="82"/>
      <c r="E808" s="247">
        <f t="shared" si="57"/>
        <v>10.068832778803124</v>
      </c>
      <c r="F808" s="248">
        <f t="shared" si="58"/>
        <v>10.038650000000004</v>
      </c>
    </row>
    <row r="809" spans="1:6" x14ac:dyDescent="0.5">
      <c r="A809" s="243">
        <f t="shared" si="55"/>
        <v>0.77800000000000058</v>
      </c>
      <c r="B809" s="243">
        <f t="shared" si="56"/>
        <v>0.22199999999999942</v>
      </c>
      <c r="C809" s="82"/>
      <c r="D809" s="82"/>
      <c r="E809" s="247">
        <f t="shared" si="57"/>
        <v>10.090528003528865</v>
      </c>
      <c r="F809" s="248">
        <f t="shared" si="58"/>
        <v>10.046100000000003</v>
      </c>
    </row>
    <row r="810" spans="1:6" x14ac:dyDescent="0.5">
      <c r="A810" s="243">
        <f t="shared" si="55"/>
        <v>0.77900000000000058</v>
      </c>
      <c r="B810" s="243">
        <f t="shared" si="56"/>
        <v>0.22099999999999942</v>
      </c>
      <c r="C810" s="82"/>
      <c r="D810" s="82"/>
      <c r="E810" s="247">
        <f t="shared" si="57"/>
        <v>10.112223818107482</v>
      </c>
      <c r="F810" s="248">
        <f t="shared" si="58"/>
        <v>10.053550000000003</v>
      </c>
    </row>
    <row r="811" spans="1:6" x14ac:dyDescent="0.5">
      <c r="A811" s="243">
        <f t="shared" si="55"/>
        <v>0.78000000000000058</v>
      </c>
      <c r="B811" s="243">
        <f t="shared" si="56"/>
        <v>0.21999999999999942</v>
      </c>
      <c r="C811" s="82"/>
      <c r="D811" s="82"/>
      <c r="E811" s="247">
        <f t="shared" si="57"/>
        <v>10.133920218750502</v>
      </c>
      <c r="F811" s="248">
        <f t="shared" si="58"/>
        <v>10.061000000000003</v>
      </c>
    </row>
    <row r="812" spans="1:6" x14ac:dyDescent="0.5">
      <c r="A812" s="243">
        <f t="shared" si="55"/>
        <v>0.78100000000000058</v>
      </c>
      <c r="B812" s="243">
        <f t="shared" si="56"/>
        <v>0.21899999999999942</v>
      </c>
      <c r="C812" s="82"/>
      <c r="D812" s="82"/>
      <c r="E812" s="247">
        <f t="shared" si="57"/>
        <v>10.155617201701737</v>
      </c>
      <c r="F812" s="248">
        <f t="shared" si="58"/>
        <v>10.068450000000004</v>
      </c>
    </row>
    <row r="813" spans="1:6" x14ac:dyDescent="0.5">
      <c r="A813" s="243">
        <f t="shared" si="55"/>
        <v>0.78200000000000058</v>
      </c>
      <c r="B813" s="243">
        <f t="shared" si="56"/>
        <v>0.21799999999999942</v>
      </c>
      <c r="C813" s="82"/>
      <c r="D813" s="82"/>
      <c r="E813" s="247">
        <f t="shared" si="57"/>
        <v>10.177314763236925</v>
      </c>
      <c r="F813" s="248">
        <f t="shared" si="58"/>
        <v>10.075900000000004</v>
      </c>
    </row>
    <row r="814" spans="1:6" x14ac:dyDescent="0.5">
      <c r="A814" s="243">
        <f t="shared" si="55"/>
        <v>0.78300000000000058</v>
      </c>
      <c r="B814" s="243">
        <f t="shared" si="56"/>
        <v>0.21699999999999942</v>
      </c>
      <c r="C814" s="82"/>
      <c r="D814" s="82"/>
      <c r="E814" s="247">
        <f t="shared" si="57"/>
        <v>10.199012899663392</v>
      </c>
      <c r="F814" s="248">
        <f t="shared" si="58"/>
        <v>10.083350000000005</v>
      </c>
    </row>
    <row r="815" spans="1:6" x14ac:dyDescent="0.5">
      <c r="A815" s="243">
        <f t="shared" si="55"/>
        <v>0.78400000000000059</v>
      </c>
      <c r="B815" s="243">
        <f t="shared" si="56"/>
        <v>0.21599999999999941</v>
      </c>
      <c r="C815" s="82"/>
      <c r="D815" s="82"/>
      <c r="E815" s="247">
        <f t="shared" si="57"/>
        <v>10.22071160731973</v>
      </c>
      <c r="F815" s="248">
        <f t="shared" si="58"/>
        <v>10.090800000000003</v>
      </c>
    </row>
    <row r="816" spans="1:6" x14ac:dyDescent="0.5">
      <c r="A816" s="243">
        <f t="shared" si="55"/>
        <v>0.78500000000000059</v>
      </c>
      <c r="B816" s="243">
        <f t="shared" si="56"/>
        <v>0.21499999999999941</v>
      </c>
      <c r="C816" s="82"/>
      <c r="D816" s="82"/>
      <c r="E816" s="247">
        <f t="shared" si="57"/>
        <v>10.242410882575461</v>
      </c>
      <c r="F816" s="248">
        <f t="shared" si="58"/>
        <v>10.098250000000004</v>
      </c>
    </row>
    <row r="817" spans="1:6" x14ac:dyDescent="0.5">
      <c r="A817" s="243">
        <f t="shared" si="55"/>
        <v>0.78600000000000059</v>
      </c>
      <c r="B817" s="243">
        <f t="shared" si="56"/>
        <v>0.21399999999999941</v>
      </c>
      <c r="C817" s="82"/>
      <c r="D817" s="82"/>
      <c r="E817" s="247">
        <f t="shared" si="57"/>
        <v>10.264110721830717</v>
      </c>
      <c r="F817" s="248">
        <f t="shared" si="58"/>
        <v>10.105700000000004</v>
      </c>
    </row>
    <row r="818" spans="1:6" x14ac:dyDescent="0.5">
      <c r="A818" s="243">
        <f t="shared" si="55"/>
        <v>0.78700000000000059</v>
      </c>
      <c r="B818" s="243">
        <f t="shared" si="56"/>
        <v>0.21299999999999941</v>
      </c>
      <c r="C818" s="82"/>
      <c r="D818" s="82"/>
      <c r="E818" s="247">
        <f t="shared" si="57"/>
        <v>10.285811121515906</v>
      </c>
      <c r="F818" s="248">
        <f t="shared" si="58"/>
        <v>10.113150000000003</v>
      </c>
    </row>
    <row r="819" spans="1:6" x14ac:dyDescent="0.5">
      <c r="A819" s="243">
        <f t="shared" si="55"/>
        <v>0.78800000000000059</v>
      </c>
      <c r="B819" s="243">
        <f t="shared" si="56"/>
        <v>0.21199999999999941</v>
      </c>
      <c r="C819" s="82"/>
      <c r="D819" s="82"/>
      <c r="E819" s="247">
        <f t="shared" si="57"/>
        <v>10.30751207809141</v>
      </c>
      <c r="F819" s="248">
        <f t="shared" si="58"/>
        <v>10.120600000000005</v>
      </c>
    </row>
    <row r="820" spans="1:6" x14ac:dyDescent="0.5">
      <c r="A820" s="243">
        <f t="shared" si="55"/>
        <v>0.78900000000000059</v>
      </c>
      <c r="B820" s="243">
        <f t="shared" si="56"/>
        <v>0.21099999999999941</v>
      </c>
      <c r="C820" s="82"/>
      <c r="D820" s="82"/>
      <c r="E820" s="247">
        <f t="shared" si="57"/>
        <v>10.329213588047265</v>
      </c>
      <c r="F820" s="248">
        <f t="shared" si="58"/>
        <v>10.128050000000004</v>
      </c>
    </row>
    <row r="821" spans="1:6" x14ac:dyDescent="0.5">
      <c r="A821" s="243">
        <f t="shared" si="55"/>
        <v>0.79000000000000059</v>
      </c>
      <c r="B821" s="243">
        <f t="shared" si="56"/>
        <v>0.20999999999999941</v>
      </c>
      <c r="C821" s="82"/>
      <c r="D821" s="82"/>
      <c r="E821" s="247">
        <f t="shared" si="57"/>
        <v>10.350915647902859</v>
      </c>
      <c r="F821" s="248">
        <f t="shared" si="58"/>
        <v>10.135500000000004</v>
      </c>
    </row>
    <row r="822" spans="1:6" x14ac:dyDescent="0.5">
      <c r="A822" s="243">
        <f t="shared" si="55"/>
        <v>0.79100000000000059</v>
      </c>
      <c r="B822" s="243">
        <f t="shared" si="56"/>
        <v>0.20899999999999941</v>
      </c>
      <c r="C822" s="82"/>
      <c r="D822" s="82"/>
      <c r="E822" s="247">
        <f t="shared" si="57"/>
        <v>10.372618254206614</v>
      </c>
      <c r="F822" s="248">
        <f t="shared" si="58"/>
        <v>10.142950000000004</v>
      </c>
    </row>
    <row r="823" spans="1:6" x14ac:dyDescent="0.5">
      <c r="A823" s="243">
        <f t="shared" si="55"/>
        <v>0.79200000000000059</v>
      </c>
      <c r="B823" s="243">
        <f t="shared" si="56"/>
        <v>0.20799999999999941</v>
      </c>
      <c r="C823" s="82"/>
      <c r="D823" s="82"/>
      <c r="E823" s="247">
        <f t="shared" si="57"/>
        <v>10.394321403535697</v>
      </c>
      <c r="F823" s="248">
        <f t="shared" si="58"/>
        <v>10.150400000000003</v>
      </c>
    </row>
    <row r="824" spans="1:6" x14ac:dyDescent="0.5">
      <c r="A824" s="243">
        <f t="shared" si="55"/>
        <v>0.79300000000000059</v>
      </c>
      <c r="B824" s="243">
        <f t="shared" si="56"/>
        <v>0.20699999999999941</v>
      </c>
      <c r="C824" s="82"/>
      <c r="D824" s="82"/>
      <c r="E824" s="247">
        <f t="shared" si="57"/>
        <v>10.41602509249571</v>
      </c>
      <c r="F824" s="248">
        <f t="shared" si="58"/>
        <v>10.157850000000003</v>
      </c>
    </row>
    <row r="825" spans="1:6" x14ac:dyDescent="0.5">
      <c r="A825" s="243">
        <f t="shared" si="55"/>
        <v>0.79400000000000059</v>
      </c>
      <c r="B825" s="243">
        <f t="shared" si="56"/>
        <v>0.20599999999999941</v>
      </c>
      <c r="C825" s="82"/>
      <c r="D825" s="82"/>
      <c r="E825" s="247">
        <f t="shared" si="57"/>
        <v>10.437729317720413</v>
      </c>
      <c r="F825" s="248">
        <f t="shared" si="58"/>
        <v>10.165300000000004</v>
      </c>
    </row>
    <row r="826" spans="1:6" x14ac:dyDescent="0.5">
      <c r="A826" s="243">
        <f t="shared" si="55"/>
        <v>0.7950000000000006</v>
      </c>
      <c r="B826" s="243">
        <f t="shared" si="56"/>
        <v>0.2049999999999994</v>
      </c>
      <c r="C826" s="82"/>
      <c r="D826" s="82"/>
      <c r="E826" s="247">
        <f t="shared" si="57"/>
        <v>10.459434075871423</v>
      </c>
      <c r="F826" s="248">
        <f t="shared" si="58"/>
        <v>10.172750000000004</v>
      </c>
    </row>
    <row r="827" spans="1:6" x14ac:dyDescent="0.5">
      <c r="A827" s="243">
        <f t="shared" si="55"/>
        <v>0.7960000000000006</v>
      </c>
      <c r="B827" s="243">
        <f t="shared" si="56"/>
        <v>0.2039999999999994</v>
      </c>
      <c r="C827" s="82"/>
      <c r="D827" s="82"/>
      <c r="E827" s="247">
        <f t="shared" si="57"/>
        <v>10.48113936363792</v>
      </c>
      <c r="F827" s="248">
        <f t="shared" si="58"/>
        <v>10.180200000000005</v>
      </c>
    </row>
    <row r="828" spans="1:6" x14ac:dyDescent="0.5">
      <c r="A828" s="243">
        <f t="shared" si="55"/>
        <v>0.7970000000000006</v>
      </c>
      <c r="B828" s="243">
        <f t="shared" si="56"/>
        <v>0.2029999999999994</v>
      </c>
      <c r="C828" s="82"/>
      <c r="D828" s="82"/>
      <c r="E828" s="247">
        <f t="shared" si="57"/>
        <v>10.502845177736377</v>
      </c>
      <c r="F828" s="248">
        <f t="shared" si="58"/>
        <v>10.187650000000005</v>
      </c>
    </row>
    <row r="829" spans="1:6" x14ac:dyDescent="0.5">
      <c r="A829" s="243">
        <f t="shared" si="55"/>
        <v>0.7980000000000006</v>
      </c>
      <c r="B829" s="243">
        <f t="shared" si="56"/>
        <v>0.2019999999999994</v>
      </c>
      <c r="C829" s="82"/>
      <c r="D829" s="82"/>
      <c r="E829" s="247">
        <f t="shared" si="57"/>
        <v>10.52455151491028</v>
      </c>
      <c r="F829" s="248">
        <f t="shared" si="58"/>
        <v>10.195100000000004</v>
      </c>
    </row>
    <row r="830" spans="1:6" x14ac:dyDescent="0.5">
      <c r="A830" s="243">
        <f t="shared" si="55"/>
        <v>0.7990000000000006</v>
      </c>
      <c r="B830" s="243">
        <f t="shared" si="56"/>
        <v>0.2009999999999994</v>
      </c>
      <c r="C830" s="82"/>
      <c r="D830" s="82"/>
      <c r="E830" s="247">
        <f t="shared" si="57"/>
        <v>10.546258371929843</v>
      </c>
      <c r="F830" s="248">
        <f t="shared" si="58"/>
        <v>10.202550000000004</v>
      </c>
    </row>
    <row r="831" spans="1:6" x14ac:dyDescent="0.5">
      <c r="A831" s="243">
        <f t="shared" si="55"/>
        <v>0.8000000000000006</v>
      </c>
      <c r="B831" s="243">
        <f t="shared" si="56"/>
        <v>0.1999999999999994</v>
      </c>
      <c r="C831" s="82"/>
      <c r="D831" s="82"/>
      <c r="E831" s="247">
        <f t="shared" si="57"/>
        <v>10.567965745591735</v>
      </c>
      <c r="F831" s="248">
        <f t="shared" si="58"/>
        <v>10.210000000000004</v>
      </c>
    </row>
    <row r="832" spans="1:6" x14ac:dyDescent="0.5">
      <c r="A832" s="243">
        <f t="shared" si="55"/>
        <v>0.8010000000000006</v>
      </c>
      <c r="B832" s="243">
        <f t="shared" si="56"/>
        <v>0.1989999999999994</v>
      </c>
      <c r="C832" s="82"/>
      <c r="D832" s="82"/>
      <c r="E832" s="247">
        <f t="shared" si="57"/>
        <v>10.589673632718823</v>
      </c>
      <c r="F832" s="248">
        <f t="shared" si="58"/>
        <v>10.217450000000003</v>
      </c>
    </row>
    <row r="833" spans="1:6" x14ac:dyDescent="0.5">
      <c r="A833" s="243">
        <f t="shared" si="55"/>
        <v>0.8020000000000006</v>
      </c>
      <c r="B833" s="243">
        <f t="shared" si="56"/>
        <v>0.1979999999999994</v>
      </c>
      <c r="C833" s="82"/>
      <c r="D833" s="82"/>
      <c r="E833" s="247">
        <f t="shared" si="57"/>
        <v>10.611382030159893</v>
      </c>
      <c r="F833" s="248">
        <f t="shared" si="58"/>
        <v>10.224900000000005</v>
      </c>
    </row>
    <row r="834" spans="1:6" x14ac:dyDescent="0.5">
      <c r="A834" s="243">
        <f t="shared" si="55"/>
        <v>0.8030000000000006</v>
      </c>
      <c r="B834" s="243">
        <f t="shared" si="56"/>
        <v>0.1969999999999994</v>
      </c>
      <c r="C834" s="82"/>
      <c r="D834" s="82"/>
      <c r="E834" s="247">
        <f t="shared" si="57"/>
        <v>10.633090934789388</v>
      </c>
      <c r="F834" s="248">
        <f t="shared" si="58"/>
        <v>10.232350000000004</v>
      </c>
    </row>
    <row r="835" spans="1:6" x14ac:dyDescent="0.5">
      <c r="A835" s="243">
        <f t="shared" si="55"/>
        <v>0.8040000000000006</v>
      </c>
      <c r="B835" s="243">
        <f t="shared" si="56"/>
        <v>0.1959999999999994</v>
      </c>
      <c r="C835" s="82"/>
      <c r="D835" s="82"/>
      <c r="E835" s="247">
        <f t="shared" si="57"/>
        <v>10.65480034350716</v>
      </c>
      <c r="F835" s="248">
        <f t="shared" si="58"/>
        <v>10.239800000000002</v>
      </c>
    </row>
    <row r="836" spans="1:6" x14ac:dyDescent="0.5">
      <c r="A836" s="243">
        <f t="shared" si="55"/>
        <v>0.8050000000000006</v>
      </c>
      <c r="B836" s="243">
        <f t="shared" si="56"/>
        <v>0.1949999999999994</v>
      </c>
      <c r="C836" s="82"/>
      <c r="D836" s="82"/>
      <c r="E836" s="247">
        <f t="shared" si="57"/>
        <v>10.676510253238193</v>
      </c>
      <c r="F836" s="248">
        <f t="shared" si="58"/>
        <v>10.247250000000005</v>
      </c>
    </row>
    <row r="837" spans="1:6" x14ac:dyDescent="0.5">
      <c r="A837" s="243">
        <f t="shared" si="55"/>
        <v>0.8060000000000006</v>
      </c>
      <c r="B837" s="243">
        <f t="shared" si="56"/>
        <v>0.1939999999999994</v>
      </c>
      <c r="C837" s="82"/>
      <c r="D837" s="82"/>
      <c r="E837" s="247">
        <f t="shared" si="57"/>
        <v>10.698220660932371</v>
      </c>
      <c r="F837" s="248">
        <f t="shared" si="58"/>
        <v>10.254700000000003</v>
      </c>
    </row>
    <row r="838" spans="1:6" x14ac:dyDescent="0.5">
      <c r="A838" s="243">
        <f t="shared" si="55"/>
        <v>0.80700000000000061</v>
      </c>
      <c r="B838" s="243">
        <f t="shared" si="56"/>
        <v>0.19299999999999939</v>
      </c>
      <c r="C838" s="82"/>
      <c r="D838" s="82"/>
      <c r="E838" s="247">
        <f t="shared" si="57"/>
        <v>10.719931563564213</v>
      </c>
      <c r="F838" s="248">
        <f t="shared" si="58"/>
        <v>10.262150000000004</v>
      </c>
    </row>
    <row r="839" spans="1:6" x14ac:dyDescent="0.5">
      <c r="A839" s="243">
        <f t="shared" si="55"/>
        <v>0.80800000000000061</v>
      </c>
      <c r="B839" s="243">
        <f t="shared" si="56"/>
        <v>0.19199999999999939</v>
      </c>
      <c r="C839" s="82"/>
      <c r="D839" s="82"/>
      <c r="E839" s="247">
        <f t="shared" si="57"/>
        <v>10.741642958132628</v>
      </c>
      <c r="F839" s="248">
        <f t="shared" si="58"/>
        <v>10.269600000000004</v>
      </c>
    </row>
    <row r="840" spans="1:6" x14ac:dyDescent="0.5">
      <c r="A840" s="243">
        <f t="shared" si="55"/>
        <v>0.80900000000000061</v>
      </c>
      <c r="B840" s="243">
        <f t="shared" si="56"/>
        <v>0.19099999999999939</v>
      </c>
      <c r="C840" s="82"/>
      <c r="D840" s="82"/>
      <c r="E840" s="247">
        <f t="shared" si="57"/>
        <v>10.763354841660673</v>
      </c>
      <c r="F840" s="248">
        <f t="shared" si="58"/>
        <v>10.277050000000004</v>
      </c>
    </row>
    <row r="841" spans="1:6" x14ac:dyDescent="0.5">
      <c r="A841" s="243">
        <f t="shared" si="55"/>
        <v>0.81000000000000061</v>
      </c>
      <c r="B841" s="243">
        <f t="shared" si="56"/>
        <v>0.18999999999999939</v>
      </c>
      <c r="C841" s="82"/>
      <c r="D841" s="82"/>
      <c r="E841" s="247">
        <f t="shared" si="57"/>
        <v>10.785067211195313</v>
      </c>
      <c r="F841" s="248">
        <f t="shared" si="58"/>
        <v>10.284500000000005</v>
      </c>
    </row>
    <row r="842" spans="1:6" x14ac:dyDescent="0.5">
      <c r="A842" s="243">
        <f t="shared" si="55"/>
        <v>0.81100000000000061</v>
      </c>
      <c r="B842" s="243">
        <f t="shared" si="56"/>
        <v>0.18899999999999939</v>
      </c>
      <c r="C842" s="82"/>
      <c r="D842" s="82"/>
      <c r="E842" s="247">
        <f t="shared" si="57"/>
        <v>10.806780063807178</v>
      </c>
      <c r="F842" s="248">
        <f t="shared" si="58"/>
        <v>10.291950000000003</v>
      </c>
    </row>
    <row r="843" spans="1:6" x14ac:dyDescent="0.5">
      <c r="A843" s="243">
        <f t="shared" si="55"/>
        <v>0.81200000000000061</v>
      </c>
      <c r="B843" s="243">
        <f t="shared" si="56"/>
        <v>0.18799999999999939</v>
      </c>
      <c r="C843" s="82"/>
      <c r="D843" s="82"/>
      <c r="E843" s="247">
        <f t="shared" si="57"/>
        <v>10.828493396590327</v>
      </c>
      <c r="F843" s="248">
        <f t="shared" si="58"/>
        <v>10.299400000000004</v>
      </c>
    </row>
    <row r="844" spans="1:6" x14ac:dyDescent="0.5">
      <c r="A844" s="243">
        <f t="shared" si="55"/>
        <v>0.81300000000000061</v>
      </c>
      <c r="B844" s="243">
        <f t="shared" si="56"/>
        <v>0.18699999999999939</v>
      </c>
      <c r="C844" s="82"/>
      <c r="D844" s="82"/>
      <c r="E844" s="247">
        <f t="shared" si="57"/>
        <v>10.850207206662015</v>
      </c>
      <c r="F844" s="248">
        <f t="shared" si="58"/>
        <v>10.306850000000004</v>
      </c>
    </row>
    <row r="845" spans="1:6" x14ac:dyDescent="0.5">
      <c r="A845" s="243">
        <f t="shared" si="55"/>
        <v>0.81400000000000061</v>
      </c>
      <c r="B845" s="243">
        <f t="shared" si="56"/>
        <v>0.18599999999999939</v>
      </c>
      <c r="C845" s="82"/>
      <c r="D845" s="82"/>
      <c r="E845" s="247">
        <f t="shared" si="57"/>
        <v>10.871921491162466</v>
      </c>
      <c r="F845" s="248">
        <f t="shared" si="58"/>
        <v>10.314300000000005</v>
      </c>
    </row>
    <row r="846" spans="1:6" x14ac:dyDescent="0.5">
      <c r="A846" s="243">
        <f t="shared" si="55"/>
        <v>0.81500000000000061</v>
      </c>
      <c r="B846" s="243">
        <f t="shared" si="56"/>
        <v>0.18499999999999939</v>
      </c>
      <c r="C846" s="82"/>
      <c r="D846" s="82"/>
      <c r="E846" s="247">
        <f t="shared" si="57"/>
        <v>10.893636247254646</v>
      </c>
      <c r="F846" s="248">
        <f t="shared" si="58"/>
        <v>10.321750000000003</v>
      </c>
    </row>
    <row r="847" spans="1:6" x14ac:dyDescent="0.5">
      <c r="A847" s="243">
        <f t="shared" si="55"/>
        <v>0.81600000000000061</v>
      </c>
      <c r="B847" s="243">
        <f t="shared" si="56"/>
        <v>0.18399999999999939</v>
      </c>
      <c r="C847" s="82"/>
      <c r="D847" s="82"/>
      <c r="E847" s="247">
        <f t="shared" si="57"/>
        <v>10.915351472124033</v>
      </c>
      <c r="F847" s="248">
        <f t="shared" si="58"/>
        <v>10.329200000000004</v>
      </c>
    </row>
    <row r="848" spans="1:6" x14ac:dyDescent="0.5">
      <c r="A848" s="243">
        <f t="shared" si="55"/>
        <v>0.81700000000000061</v>
      </c>
      <c r="B848" s="243">
        <f t="shared" si="56"/>
        <v>0.18299999999999939</v>
      </c>
      <c r="C848" s="82"/>
      <c r="D848" s="82"/>
      <c r="E848" s="247">
        <f t="shared" si="57"/>
        <v>10.937067162978396</v>
      </c>
      <c r="F848" s="248">
        <f t="shared" si="58"/>
        <v>10.336650000000004</v>
      </c>
    </row>
    <row r="849" spans="1:6" x14ac:dyDescent="0.5">
      <c r="A849" s="243">
        <f t="shared" si="55"/>
        <v>0.81800000000000062</v>
      </c>
      <c r="B849" s="243">
        <f t="shared" si="56"/>
        <v>0.18199999999999938</v>
      </c>
      <c r="C849" s="82"/>
      <c r="D849" s="82"/>
      <c r="E849" s="247">
        <f t="shared" si="57"/>
        <v>10.958783317047576</v>
      </c>
      <c r="F849" s="248">
        <f t="shared" si="58"/>
        <v>10.344100000000003</v>
      </c>
    </row>
    <row r="850" spans="1:6" x14ac:dyDescent="0.5">
      <c r="A850" s="243">
        <f t="shared" si="55"/>
        <v>0.81900000000000062</v>
      </c>
      <c r="B850" s="243">
        <f t="shared" si="56"/>
        <v>0.18099999999999938</v>
      </c>
      <c r="C850" s="82"/>
      <c r="D850" s="82"/>
      <c r="E850" s="247">
        <f t="shared" si="57"/>
        <v>10.980499931583273</v>
      </c>
      <c r="F850" s="248">
        <f t="shared" si="58"/>
        <v>10.351550000000005</v>
      </c>
    </row>
    <row r="851" spans="1:6" x14ac:dyDescent="0.5">
      <c r="A851" s="243">
        <f t="shared" si="55"/>
        <v>0.82000000000000062</v>
      </c>
      <c r="B851" s="243">
        <f t="shared" si="56"/>
        <v>0.17999999999999938</v>
      </c>
      <c r="C851" s="82"/>
      <c r="D851" s="82"/>
      <c r="E851" s="247">
        <f t="shared" si="57"/>
        <v>11.002217003858826</v>
      </c>
      <c r="F851" s="248">
        <f t="shared" si="58"/>
        <v>10.359000000000004</v>
      </c>
    </row>
    <row r="852" spans="1:6" x14ac:dyDescent="0.5">
      <c r="A852" s="243">
        <f t="shared" si="55"/>
        <v>0.82100000000000062</v>
      </c>
      <c r="B852" s="243">
        <f t="shared" si="56"/>
        <v>0.17899999999999938</v>
      </c>
      <c r="C852" s="82"/>
      <c r="D852" s="82"/>
      <c r="E852" s="247">
        <f t="shared" si="57"/>
        <v>11.023934531169001</v>
      </c>
      <c r="F852" s="248">
        <f t="shared" si="58"/>
        <v>10.366450000000004</v>
      </c>
    </row>
    <row r="853" spans="1:6" x14ac:dyDescent="0.5">
      <c r="A853" s="243">
        <f t="shared" si="55"/>
        <v>0.82200000000000062</v>
      </c>
      <c r="B853" s="243">
        <f t="shared" si="56"/>
        <v>0.17799999999999938</v>
      </c>
      <c r="C853" s="82"/>
      <c r="D853" s="82"/>
      <c r="E853" s="247">
        <f t="shared" si="57"/>
        <v>11.045652510829784</v>
      </c>
      <c r="F853" s="248">
        <f t="shared" si="58"/>
        <v>10.373900000000004</v>
      </c>
    </row>
    <row r="854" spans="1:6" x14ac:dyDescent="0.5">
      <c r="A854" s="243">
        <f t="shared" si="55"/>
        <v>0.82300000000000062</v>
      </c>
      <c r="B854" s="243">
        <f t="shared" si="56"/>
        <v>0.17699999999999938</v>
      </c>
      <c r="C854" s="82"/>
      <c r="D854" s="82"/>
      <c r="E854" s="247">
        <f t="shared" si="57"/>
        <v>11.067370940178172</v>
      </c>
      <c r="F854" s="248">
        <f t="shared" si="58"/>
        <v>10.381350000000005</v>
      </c>
    </row>
    <row r="855" spans="1:6" x14ac:dyDescent="0.5">
      <c r="A855" s="243">
        <f t="shared" si="55"/>
        <v>0.82400000000000062</v>
      </c>
      <c r="B855" s="243">
        <f t="shared" si="56"/>
        <v>0.17599999999999938</v>
      </c>
      <c r="C855" s="82"/>
      <c r="D855" s="82"/>
      <c r="E855" s="247">
        <f t="shared" si="57"/>
        <v>11.089089816571976</v>
      </c>
      <c r="F855" s="248">
        <f t="shared" si="58"/>
        <v>10.388800000000003</v>
      </c>
    </row>
    <row r="856" spans="1:6" x14ac:dyDescent="0.5">
      <c r="A856" s="243">
        <f t="shared" si="55"/>
        <v>0.82500000000000062</v>
      </c>
      <c r="B856" s="243">
        <f t="shared" si="56"/>
        <v>0.17499999999999938</v>
      </c>
      <c r="C856" s="82"/>
      <c r="D856" s="82"/>
      <c r="E856" s="247">
        <f t="shared" si="57"/>
        <v>11.110809137389603</v>
      </c>
      <c r="F856" s="248">
        <f t="shared" si="58"/>
        <v>10.396250000000004</v>
      </c>
    </row>
    <row r="857" spans="1:6" x14ac:dyDescent="0.5">
      <c r="A857" s="243">
        <f t="shared" si="55"/>
        <v>0.82600000000000062</v>
      </c>
      <c r="B857" s="243">
        <f t="shared" si="56"/>
        <v>0.17399999999999938</v>
      </c>
      <c r="C857" s="82"/>
      <c r="D857" s="82"/>
      <c r="E857" s="247">
        <f t="shared" si="57"/>
        <v>11.13252890002987</v>
      </c>
      <c r="F857" s="248">
        <f t="shared" si="58"/>
        <v>10.403700000000004</v>
      </c>
    </row>
    <row r="858" spans="1:6" x14ac:dyDescent="0.5">
      <c r="A858" s="243">
        <f t="shared" si="55"/>
        <v>0.82700000000000062</v>
      </c>
      <c r="B858" s="243">
        <f t="shared" si="56"/>
        <v>0.17299999999999938</v>
      </c>
      <c r="C858" s="82"/>
      <c r="D858" s="82"/>
      <c r="E858" s="247">
        <f t="shared" si="57"/>
        <v>11.154249101911804</v>
      </c>
      <c r="F858" s="248">
        <f t="shared" si="58"/>
        <v>10.411150000000005</v>
      </c>
    </row>
    <row r="859" spans="1:6" x14ac:dyDescent="0.5">
      <c r="A859" s="243">
        <f t="shared" si="55"/>
        <v>0.82800000000000062</v>
      </c>
      <c r="B859" s="243">
        <f t="shared" si="56"/>
        <v>0.17199999999999938</v>
      </c>
      <c r="C859" s="82"/>
      <c r="D859" s="82"/>
      <c r="E859" s="247">
        <f t="shared" si="57"/>
        <v>11.175969740474439</v>
      </c>
      <c r="F859" s="248">
        <f t="shared" si="58"/>
        <v>10.418600000000005</v>
      </c>
    </row>
    <row r="860" spans="1:6" x14ac:dyDescent="0.5">
      <c r="A860" s="243">
        <f t="shared" si="55"/>
        <v>0.82900000000000063</v>
      </c>
      <c r="B860" s="243">
        <f t="shared" si="56"/>
        <v>0.17099999999999937</v>
      </c>
      <c r="C860" s="82"/>
      <c r="D860" s="82"/>
      <c r="E860" s="247">
        <f t="shared" si="57"/>
        <v>11.197690813176632</v>
      </c>
      <c r="F860" s="248">
        <f t="shared" si="58"/>
        <v>10.426050000000004</v>
      </c>
    </row>
    <row r="861" spans="1:6" x14ac:dyDescent="0.5">
      <c r="A861" s="243">
        <f t="shared" si="55"/>
        <v>0.83000000000000063</v>
      </c>
      <c r="B861" s="243">
        <f t="shared" si="56"/>
        <v>0.16999999999999937</v>
      </c>
      <c r="C861" s="82"/>
      <c r="D861" s="82"/>
      <c r="E861" s="247">
        <f t="shared" si="57"/>
        <v>11.219412317496863</v>
      </c>
      <c r="F861" s="248">
        <f t="shared" si="58"/>
        <v>10.433500000000004</v>
      </c>
    </row>
    <row r="862" spans="1:6" x14ac:dyDescent="0.5">
      <c r="A862" s="243">
        <f t="shared" si="55"/>
        <v>0.83100000000000063</v>
      </c>
      <c r="B862" s="243">
        <f t="shared" si="56"/>
        <v>0.16899999999999937</v>
      </c>
      <c r="C862" s="82"/>
      <c r="D862" s="82"/>
      <c r="E862" s="247">
        <f t="shared" si="57"/>
        <v>11.241134250933056</v>
      </c>
      <c r="F862" s="248">
        <f t="shared" si="58"/>
        <v>10.440950000000004</v>
      </c>
    </row>
    <row r="863" spans="1:6" x14ac:dyDescent="0.5">
      <c r="A863" s="243">
        <f t="shared" si="55"/>
        <v>0.83200000000000063</v>
      </c>
      <c r="B863" s="243">
        <f t="shared" si="56"/>
        <v>0.16799999999999937</v>
      </c>
      <c r="C863" s="82"/>
      <c r="D863" s="82"/>
      <c r="E863" s="247">
        <f t="shared" si="57"/>
        <v>11.262856611002393</v>
      </c>
      <c r="F863" s="248">
        <f t="shared" si="58"/>
        <v>10.448400000000003</v>
      </c>
    </row>
    <row r="864" spans="1:6" x14ac:dyDescent="0.5">
      <c r="A864" s="243">
        <f t="shared" si="55"/>
        <v>0.83300000000000063</v>
      </c>
      <c r="B864" s="243">
        <f t="shared" si="56"/>
        <v>0.16699999999999937</v>
      </c>
      <c r="C864" s="82"/>
      <c r="D864" s="82"/>
      <c r="E864" s="247">
        <f t="shared" si="57"/>
        <v>11.284579395241115</v>
      </c>
      <c r="F864" s="248">
        <f t="shared" si="58"/>
        <v>10.455850000000005</v>
      </c>
    </row>
    <row r="865" spans="1:6" x14ac:dyDescent="0.5">
      <c r="A865" s="243">
        <f t="shared" si="55"/>
        <v>0.83400000000000063</v>
      </c>
      <c r="B865" s="243">
        <f t="shared" si="56"/>
        <v>0.16599999999999937</v>
      </c>
      <c r="C865" s="82"/>
      <c r="D865" s="82"/>
      <c r="E865" s="247">
        <f t="shared" si="57"/>
        <v>11.306302601204353</v>
      </c>
      <c r="F865" s="248">
        <f t="shared" si="58"/>
        <v>10.463300000000004</v>
      </c>
    </row>
    <row r="866" spans="1:6" x14ac:dyDescent="0.5">
      <c r="A866" s="243">
        <f t="shared" ref="A866:A929" si="59">+A865+0.1%</f>
        <v>0.83500000000000063</v>
      </c>
      <c r="B866" s="243">
        <f t="shared" ref="B866:B929" si="60">1-A866</f>
        <v>0.16499999999999937</v>
      </c>
      <c r="C866" s="82"/>
      <c r="D866" s="82"/>
      <c r="E866" s="247">
        <f t="shared" ref="E866:E929" si="61">SQRT((A866*$B$7)^2+(B866*$B$8)^2+2*$B$7*A866*$B$8*B866*$E$12)</f>
        <v>11.328026226465946</v>
      </c>
      <c r="F866" s="248">
        <f t="shared" ref="F866:F929" si="62">+A866*$B$5+B866*$B$6</f>
        <v>10.470750000000002</v>
      </c>
    </row>
    <row r="867" spans="1:6" x14ac:dyDescent="0.5">
      <c r="A867" s="243">
        <f t="shared" si="59"/>
        <v>0.83600000000000063</v>
      </c>
      <c r="B867" s="243">
        <f t="shared" si="60"/>
        <v>0.16399999999999937</v>
      </c>
      <c r="C867" s="82"/>
      <c r="D867" s="82"/>
      <c r="E867" s="247">
        <f t="shared" si="61"/>
        <v>11.349750268618264</v>
      </c>
      <c r="F867" s="248">
        <f t="shared" si="62"/>
        <v>10.478200000000005</v>
      </c>
    </row>
    <row r="868" spans="1:6" x14ac:dyDescent="0.5">
      <c r="A868" s="243">
        <f t="shared" si="59"/>
        <v>0.83700000000000063</v>
      </c>
      <c r="B868" s="243">
        <f t="shared" si="60"/>
        <v>0.16299999999999937</v>
      </c>
      <c r="C868" s="82"/>
      <c r="D868" s="82"/>
      <c r="E868" s="247">
        <f t="shared" si="61"/>
        <v>11.371474725272018</v>
      </c>
      <c r="F868" s="248">
        <f t="shared" si="62"/>
        <v>10.485650000000003</v>
      </c>
    </row>
    <row r="869" spans="1:6" x14ac:dyDescent="0.5">
      <c r="A869" s="243">
        <f t="shared" si="59"/>
        <v>0.83800000000000063</v>
      </c>
      <c r="B869" s="243">
        <f t="shared" si="60"/>
        <v>0.16199999999999937</v>
      </c>
      <c r="C869" s="82"/>
      <c r="D869" s="82"/>
      <c r="E869" s="247">
        <f t="shared" si="61"/>
        <v>11.393199594056108</v>
      </c>
      <c r="F869" s="248">
        <f t="shared" si="62"/>
        <v>10.493100000000004</v>
      </c>
    </row>
    <row r="870" spans="1:6" x14ac:dyDescent="0.5">
      <c r="A870" s="243">
        <f t="shared" si="59"/>
        <v>0.83900000000000063</v>
      </c>
      <c r="B870" s="243">
        <f t="shared" si="60"/>
        <v>0.16099999999999937</v>
      </c>
      <c r="C870" s="82"/>
      <c r="D870" s="82"/>
      <c r="E870" s="247">
        <f t="shared" si="61"/>
        <v>11.414924872617441</v>
      </c>
      <c r="F870" s="248">
        <f t="shared" si="62"/>
        <v>10.500550000000004</v>
      </c>
    </row>
    <row r="871" spans="1:6" x14ac:dyDescent="0.5">
      <c r="A871" s="243">
        <f t="shared" si="59"/>
        <v>0.84000000000000064</v>
      </c>
      <c r="B871" s="243">
        <f t="shared" si="60"/>
        <v>0.15999999999999936</v>
      </c>
      <c r="C871" s="82"/>
      <c r="D871" s="82"/>
      <c r="E871" s="247">
        <f t="shared" si="61"/>
        <v>11.43665055862075</v>
      </c>
      <c r="F871" s="248">
        <f t="shared" si="62"/>
        <v>10.508000000000004</v>
      </c>
    </row>
    <row r="872" spans="1:6" x14ac:dyDescent="0.5">
      <c r="A872" s="243">
        <f t="shared" si="59"/>
        <v>0.84100000000000064</v>
      </c>
      <c r="B872" s="243">
        <f t="shared" si="60"/>
        <v>0.15899999999999936</v>
      </c>
      <c r="C872" s="82"/>
      <c r="D872" s="82"/>
      <c r="E872" s="247">
        <f t="shared" si="61"/>
        <v>11.458376649748443</v>
      </c>
      <c r="F872" s="248">
        <f t="shared" si="62"/>
        <v>10.515450000000005</v>
      </c>
    </row>
    <row r="873" spans="1:6" x14ac:dyDescent="0.5">
      <c r="A873" s="243">
        <f t="shared" si="59"/>
        <v>0.84200000000000064</v>
      </c>
      <c r="B873" s="243">
        <f t="shared" si="60"/>
        <v>0.15799999999999936</v>
      </c>
      <c r="C873" s="82"/>
      <c r="D873" s="82"/>
      <c r="E873" s="247">
        <f t="shared" si="61"/>
        <v>11.480103143700424</v>
      </c>
      <c r="F873" s="248">
        <f t="shared" si="62"/>
        <v>10.522900000000003</v>
      </c>
    </row>
    <row r="874" spans="1:6" x14ac:dyDescent="0.5">
      <c r="A874" s="243">
        <f t="shared" si="59"/>
        <v>0.84300000000000064</v>
      </c>
      <c r="B874" s="243">
        <f t="shared" si="60"/>
        <v>0.15699999999999936</v>
      </c>
      <c r="C874" s="82"/>
      <c r="D874" s="82"/>
      <c r="E874" s="247">
        <f t="shared" si="61"/>
        <v>11.501830038193935</v>
      </c>
      <c r="F874" s="248">
        <f t="shared" si="62"/>
        <v>10.530350000000004</v>
      </c>
    </row>
    <row r="875" spans="1:6" x14ac:dyDescent="0.5">
      <c r="A875" s="243">
        <f t="shared" si="59"/>
        <v>0.84400000000000064</v>
      </c>
      <c r="B875" s="243">
        <f t="shared" si="60"/>
        <v>0.15599999999999936</v>
      </c>
      <c r="C875" s="82"/>
      <c r="D875" s="82"/>
      <c r="E875" s="247">
        <f t="shared" si="61"/>
        <v>11.523557330963401</v>
      </c>
      <c r="F875" s="248">
        <f t="shared" si="62"/>
        <v>10.537800000000004</v>
      </c>
    </row>
    <row r="876" spans="1:6" x14ac:dyDescent="0.5">
      <c r="A876" s="243">
        <f t="shared" si="59"/>
        <v>0.84500000000000064</v>
      </c>
      <c r="B876" s="243">
        <f t="shared" si="60"/>
        <v>0.15499999999999936</v>
      </c>
      <c r="C876" s="82"/>
      <c r="D876" s="82"/>
      <c r="E876" s="247">
        <f t="shared" si="61"/>
        <v>11.545285019760245</v>
      </c>
      <c r="F876" s="248">
        <f t="shared" si="62"/>
        <v>10.545250000000005</v>
      </c>
    </row>
    <row r="877" spans="1:6" x14ac:dyDescent="0.5">
      <c r="A877" s="243">
        <f t="shared" si="59"/>
        <v>0.84600000000000064</v>
      </c>
      <c r="B877" s="243">
        <f t="shared" si="60"/>
        <v>0.15399999999999936</v>
      </c>
      <c r="C877" s="82"/>
      <c r="D877" s="82"/>
      <c r="E877" s="247">
        <f t="shared" si="61"/>
        <v>11.567013102352755</v>
      </c>
      <c r="F877" s="248">
        <f t="shared" si="62"/>
        <v>10.552700000000003</v>
      </c>
    </row>
    <row r="878" spans="1:6" x14ac:dyDescent="0.5">
      <c r="A878" s="243">
        <f t="shared" si="59"/>
        <v>0.84700000000000064</v>
      </c>
      <c r="B878" s="243">
        <f t="shared" si="60"/>
        <v>0.15299999999999936</v>
      </c>
      <c r="C878" s="82"/>
      <c r="D878" s="82"/>
      <c r="E878" s="247">
        <f t="shared" si="61"/>
        <v>11.588741576525914</v>
      </c>
      <c r="F878" s="248">
        <f t="shared" si="62"/>
        <v>10.560150000000005</v>
      </c>
    </row>
    <row r="879" spans="1:6" x14ac:dyDescent="0.5">
      <c r="A879" s="243">
        <f t="shared" si="59"/>
        <v>0.84800000000000064</v>
      </c>
      <c r="B879" s="243">
        <f t="shared" si="60"/>
        <v>0.15199999999999936</v>
      </c>
      <c r="C879" s="82"/>
      <c r="D879" s="82"/>
      <c r="E879" s="247">
        <f t="shared" si="61"/>
        <v>11.610470440081242</v>
      </c>
      <c r="F879" s="248">
        <f t="shared" si="62"/>
        <v>10.567600000000004</v>
      </c>
    </row>
    <row r="880" spans="1:6" x14ac:dyDescent="0.5">
      <c r="A880" s="243">
        <f t="shared" si="59"/>
        <v>0.84900000000000064</v>
      </c>
      <c r="B880" s="243">
        <f t="shared" si="60"/>
        <v>0.15099999999999936</v>
      </c>
      <c r="C880" s="82"/>
      <c r="D880" s="82"/>
      <c r="E880" s="247">
        <f t="shared" si="61"/>
        <v>11.632199690836654</v>
      </c>
      <c r="F880" s="248">
        <f t="shared" si="62"/>
        <v>10.575050000000003</v>
      </c>
    </row>
    <row r="881" spans="1:6" x14ac:dyDescent="0.5">
      <c r="A881" s="243">
        <f t="shared" si="59"/>
        <v>0.85000000000000064</v>
      </c>
      <c r="B881" s="243">
        <f t="shared" si="60"/>
        <v>0.14999999999999936</v>
      </c>
      <c r="C881" s="82"/>
      <c r="D881" s="82"/>
      <c r="E881" s="247">
        <f t="shared" si="61"/>
        <v>11.653929326626292</v>
      </c>
      <c r="F881" s="248">
        <f t="shared" si="62"/>
        <v>10.582500000000005</v>
      </c>
    </row>
    <row r="882" spans="1:6" x14ac:dyDescent="0.5">
      <c r="A882" s="243">
        <f t="shared" si="59"/>
        <v>0.85100000000000064</v>
      </c>
      <c r="B882" s="243">
        <f t="shared" si="60"/>
        <v>0.14899999999999936</v>
      </c>
      <c r="C882" s="82"/>
      <c r="D882" s="82"/>
      <c r="E882" s="247">
        <f t="shared" si="61"/>
        <v>11.675659345300389</v>
      </c>
      <c r="F882" s="248">
        <f t="shared" si="62"/>
        <v>10.589950000000004</v>
      </c>
    </row>
    <row r="883" spans="1:6" x14ac:dyDescent="0.5">
      <c r="A883" s="243">
        <f t="shared" si="59"/>
        <v>0.85200000000000065</v>
      </c>
      <c r="B883" s="243">
        <f t="shared" si="60"/>
        <v>0.14799999999999935</v>
      </c>
      <c r="C883" s="82"/>
      <c r="D883" s="82"/>
      <c r="E883" s="247">
        <f t="shared" si="61"/>
        <v>11.697389744725117</v>
      </c>
      <c r="F883" s="248">
        <f t="shared" si="62"/>
        <v>10.597400000000004</v>
      </c>
    </row>
    <row r="884" spans="1:6" x14ac:dyDescent="0.5">
      <c r="A884" s="243">
        <f t="shared" si="59"/>
        <v>0.85300000000000065</v>
      </c>
      <c r="B884" s="243">
        <f t="shared" si="60"/>
        <v>0.14699999999999935</v>
      </c>
      <c r="C884" s="82"/>
      <c r="D884" s="82"/>
      <c r="E884" s="247">
        <f t="shared" si="61"/>
        <v>11.719120522782431</v>
      </c>
      <c r="F884" s="248">
        <f t="shared" si="62"/>
        <v>10.604850000000004</v>
      </c>
    </row>
    <row r="885" spans="1:6" x14ac:dyDescent="0.5">
      <c r="A885" s="243">
        <f t="shared" si="59"/>
        <v>0.85400000000000065</v>
      </c>
      <c r="B885" s="243">
        <f t="shared" si="60"/>
        <v>0.14599999999999935</v>
      </c>
      <c r="C885" s="82"/>
      <c r="D885" s="82"/>
      <c r="E885" s="247">
        <f t="shared" si="61"/>
        <v>11.740851677369932</v>
      </c>
      <c r="F885" s="248">
        <f t="shared" si="62"/>
        <v>10.612300000000005</v>
      </c>
    </row>
    <row r="886" spans="1:6" x14ac:dyDescent="0.5">
      <c r="A886" s="243">
        <f t="shared" si="59"/>
        <v>0.85500000000000065</v>
      </c>
      <c r="B886" s="243">
        <f t="shared" si="60"/>
        <v>0.14499999999999935</v>
      </c>
      <c r="C886" s="82"/>
      <c r="D886" s="82"/>
      <c r="E886" s="247">
        <f t="shared" si="61"/>
        <v>11.762583206400722</v>
      </c>
      <c r="F886" s="248">
        <f t="shared" si="62"/>
        <v>10.619750000000005</v>
      </c>
    </row>
    <row r="887" spans="1:6" x14ac:dyDescent="0.5">
      <c r="A887" s="243">
        <f t="shared" si="59"/>
        <v>0.85600000000000065</v>
      </c>
      <c r="B887" s="243">
        <f t="shared" si="60"/>
        <v>0.14399999999999935</v>
      </c>
      <c r="C887" s="82"/>
      <c r="D887" s="82"/>
      <c r="E887" s="247">
        <f t="shared" si="61"/>
        <v>11.784315107803268</v>
      </c>
      <c r="F887" s="248">
        <f t="shared" si="62"/>
        <v>10.627200000000004</v>
      </c>
    </row>
    <row r="888" spans="1:6" x14ac:dyDescent="0.5">
      <c r="A888" s="243">
        <f t="shared" si="59"/>
        <v>0.85700000000000065</v>
      </c>
      <c r="B888" s="243">
        <f t="shared" si="60"/>
        <v>0.14299999999999935</v>
      </c>
      <c r="C888" s="82"/>
      <c r="D888" s="82"/>
      <c r="E888" s="247">
        <f t="shared" si="61"/>
        <v>11.806047379521239</v>
      </c>
      <c r="F888" s="248">
        <f t="shared" si="62"/>
        <v>10.634650000000004</v>
      </c>
    </row>
    <row r="889" spans="1:6" x14ac:dyDescent="0.5">
      <c r="A889" s="243">
        <f t="shared" si="59"/>
        <v>0.85800000000000065</v>
      </c>
      <c r="B889" s="243">
        <f t="shared" si="60"/>
        <v>0.14199999999999935</v>
      </c>
      <c r="C889" s="82"/>
      <c r="D889" s="82"/>
      <c r="E889" s="247">
        <f t="shared" si="61"/>
        <v>11.827780019513398</v>
      </c>
      <c r="F889" s="248">
        <f t="shared" si="62"/>
        <v>10.642100000000005</v>
      </c>
    </row>
    <row r="890" spans="1:6" x14ac:dyDescent="0.5">
      <c r="A890" s="243">
        <f t="shared" si="59"/>
        <v>0.85900000000000065</v>
      </c>
      <c r="B890" s="243">
        <f t="shared" si="60"/>
        <v>0.14099999999999935</v>
      </c>
      <c r="C890" s="82"/>
      <c r="D890" s="82"/>
      <c r="E890" s="247">
        <f t="shared" si="61"/>
        <v>11.849513025753435</v>
      </c>
      <c r="F890" s="248">
        <f t="shared" si="62"/>
        <v>10.649550000000005</v>
      </c>
    </row>
    <row r="891" spans="1:6" x14ac:dyDescent="0.5">
      <c r="A891" s="243">
        <f t="shared" si="59"/>
        <v>0.86000000000000065</v>
      </c>
      <c r="B891" s="243">
        <f t="shared" si="60"/>
        <v>0.13999999999999935</v>
      </c>
      <c r="C891" s="82"/>
      <c r="D891" s="82"/>
      <c r="E891" s="247">
        <f t="shared" si="61"/>
        <v>11.871246396229855</v>
      </c>
      <c r="F891" s="248">
        <f t="shared" si="62"/>
        <v>10.657000000000004</v>
      </c>
    </row>
    <row r="892" spans="1:6" x14ac:dyDescent="0.5">
      <c r="A892" s="243">
        <f t="shared" si="59"/>
        <v>0.86100000000000065</v>
      </c>
      <c r="B892" s="243">
        <f t="shared" si="60"/>
        <v>0.13899999999999935</v>
      </c>
      <c r="C892" s="82"/>
      <c r="D892" s="82"/>
      <c r="E892" s="247">
        <f t="shared" si="61"/>
        <v>11.89298012894583</v>
      </c>
      <c r="F892" s="248">
        <f t="shared" si="62"/>
        <v>10.664450000000006</v>
      </c>
    </row>
    <row r="893" spans="1:6" x14ac:dyDescent="0.5">
      <c r="A893" s="243">
        <f t="shared" si="59"/>
        <v>0.86200000000000065</v>
      </c>
      <c r="B893" s="243">
        <f t="shared" si="60"/>
        <v>0.13799999999999935</v>
      </c>
      <c r="C893" s="82"/>
      <c r="D893" s="82"/>
      <c r="E893" s="247">
        <f t="shared" si="61"/>
        <v>11.914714221919061</v>
      </c>
      <c r="F893" s="248">
        <f t="shared" si="62"/>
        <v>10.671900000000004</v>
      </c>
    </row>
    <row r="894" spans="1:6" x14ac:dyDescent="0.5">
      <c r="A894" s="243">
        <f t="shared" si="59"/>
        <v>0.86300000000000066</v>
      </c>
      <c r="B894" s="243">
        <f t="shared" si="60"/>
        <v>0.13699999999999934</v>
      </c>
      <c r="C894" s="82"/>
      <c r="D894" s="82"/>
      <c r="E894" s="247">
        <f t="shared" si="61"/>
        <v>11.936448673181665</v>
      </c>
      <c r="F894" s="248">
        <f t="shared" si="62"/>
        <v>10.679350000000003</v>
      </c>
    </row>
    <row r="895" spans="1:6" x14ac:dyDescent="0.5">
      <c r="A895" s="243">
        <f t="shared" si="59"/>
        <v>0.86400000000000066</v>
      </c>
      <c r="B895" s="243">
        <f t="shared" si="60"/>
        <v>0.13599999999999934</v>
      </c>
      <c r="C895" s="82"/>
      <c r="D895" s="82"/>
      <c r="E895" s="247">
        <f t="shared" si="61"/>
        <v>11.958183480780027</v>
      </c>
      <c r="F895" s="248">
        <f t="shared" si="62"/>
        <v>10.686800000000005</v>
      </c>
    </row>
    <row r="896" spans="1:6" x14ac:dyDescent="0.5">
      <c r="A896" s="243">
        <f t="shared" si="59"/>
        <v>0.86500000000000066</v>
      </c>
      <c r="B896" s="243">
        <f t="shared" si="60"/>
        <v>0.13499999999999934</v>
      </c>
      <c r="C896" s="82"/>
      <c r="D896" s="82"/>
      <c r="E896" s="247">
        <f t="shared" si="61"/>
        <v>11.979918642774681</v>
      </c>
      <c r="F896" s="248">
        <f t="shared" si="62"/>
        <v>10.694250000000004</v>
      </c>
    </row>
    <row r="897" spans="1:6" x14ac:dyDescent="0.5">
      <c r="A897" s="243">
        <f t="shared" si="59"/>
        <v>0.86600000000000066</v>
      </c>
      <c r="B897" s="243">
        <f t="shared" si="60"/>
        <v>0.13399999999999934</v>
      </c>
      <c r="C897" s="82"/>
      <c r="D897" s="82"/>
      <c r="E897" s="247">
        <f t="shared" si="61"/>
        <v>12.001654157240175</v>
      </c>
      <c r="F897" s="248">
        <f t="shared" si="62"/>
        <v>10.701700000000004</v>
      </c>
    </row>
    <row r="898" spans="1:6" x14ac:dyDescent="0.5">
      <c r="A898" s="243">
        <f t="shared" si="59"/>
        <v>0.86700000000000066</v>
      </c>
      <c r="B898" s="243">
        <f t="shared" si="60"/>
        <v>0.13299999999999934</v>
      </c>
      <c r="C898" s="82"/>
      <c r="D898" s="82"/>
      <c r="E898" s="247">
        <f t="shared" si="61"/>
        <v>12.023390022264952</v>
      </c>
      <c r="F898" s="248">
        <f t="shared" si="62"/>
        <v>10.709150000000005</v>
      </c>
    </row>
    <row r="899" spans="1:6" x14ac:dyDescent="0.5">
      <c r="A899" s="243">
        <f t="shared" si="59"/>
        <v>0.86800000000000066</v>
      </c>
      <c r="B899" s="243">
        <f t="shared" si="60"/>
        <v>0.13199999999999934</v>
      </c>
      <c r="C899" s="82"/>
      <c r="D899" s="82"/>
      <c r="E899" s="247">
        <f t="shared" si="61"/>
        <v>12.045126235951217</v>
      </c>
      <c r="F899" s="248">
        <f t="shared" si="62"/>
        <v>10.716600000000003</v>
      </c>
    </row>
    <row r="900" spans="1:6" x14ac:dyDescent="0.5">
      <c r="A900" s="243">
        <f t="shared" si="59"/>
        <v>0.86900000000000066</v>
      </c>
      <c r="B900" s="243">
        <f t="shared" si="60"/>
        <v>0.13099999999999934</v>
      </c>
      <c r="C900" s="82"/>
      <c r="D900" s="82"/>
      <c r="E900" s="247">
        <f t="shared" si="61"/>
        <v>12.06686279641483</v>
      </c>
      <c r="F900" s="248">
        <f t="shared" si="62"/>
        <v>10.724050000000005</v>
      </c>
    </row>
    <row r="901" spans="1:6" x14ac:dyDescent="0.5">
      <c r="A901" s="243">
        <f t="shared" si="59"/>
        <v>0.87000000000000066</v>
      </c>
      <c r="B901" s="243">
        <f t="shared" si="60"/>
        <v>0.12999999999999934</v>
      </c>
      <c r="C901" s="82"/>
      <c r="D901" s="82"/>
      <c r="E901" s="247">
        <f t="shared" si="61"/>
        <v>12.088599701785164</v>
      </c>
      <c r="F901" s="248">
        <f t="shared" si="62"/>
        <v>10.731500000000004</v>
      </c>
    </row>
    <row r="902" spans="1:6" x14ac:dyDescent="0.5">
      <c r="A902" s="243">
        <f t="shared" si="59"/>
        <v>0.87100000000000066</v>
      </c>
      <c r="B902" s="243">
        <f t="shared" si="60"/>
        <v>0.12899999999999934</v>
      </c>
      <c r="C902" s="82"/>
      <c r="D902" s="82"/>
      <c r="E902" s="247">
        <f t="shared" si="61"/>
        <v>12.110336950204992</v>
      </c>
      <c r="F902" s="248">
        <f t="shared" si="62"/>
        <v>10.738950000000004</v>
      </c>
    </row>
    <row r="903" spans="1:6" x14ac:dyDescent="0.5">
      <c r="A903" s="243">
        <f t="shared" si="59"/>
        <v>0.87200000000000066</v>
      </c>
      <c r="B903" s="243">
        <f t="shared" si="60"/>
        <v>0.12799999999999934</v>
      </c>
      <c r="C903" s="82"/>
      <c r="D903" s="82"/>
      <c r="E903" s="247">
        <f t="shared" si="61"/>
        <v>12.132074539830374</v>
      </c>
      <c r="F903" s="248">
        <f t="shared" si="62"/>
        <v>10.746400000000005</v>
      </c>
    </row>
    <row r="904" spans="1:6" x14ac:dyDescent="0.5">
      <c r="A904" s="243">
        <f t="shared" si="59"/>
        <v>0.87300000000000066</v>
      </c>
      <c r="B904" s="243">
        <f t="shared" si="60"/>
        <v>0.12699999999999934</v>
      </c>
      <c r="C904" s="82"/>
      <c r="D904" s="82"/>
      <c r="E904" s="247">
        <f t="shared" si="61"/>
        <v>12.153812468830525</v>
      </c>
      <c r="F904" s="248">
        <f t="shared" si="62"/>
        <v>10.753850000000005</v>
      </c>
    </row>
    <row r="905" spans="1:6" x14ac:dyDescent="0.5">
      <c r="A905" s="243">
        <f t="shared" si="59"/>
        <v>0.87400000000000067</v>
      </c>
      <c r="B905" s="243">
        <f t="shared" si="60"/>
        <v>0.12599999999999933</v>
      </c>
      <c r="C905" s="82"/>
      <c r="D905" s="82"/>
      <c r="E905" s="247">
        <f t="shared" si="61"/>
        <v>12.175550735387716</v>
      </c>
      <c r="F905" s="248">
        <f t="shared" si="62"/>
        <v>10.761300000000004</v>
      </c>
    </row>
    <row r="906" spans="1:6" x14ac:dyDescent="0.5">
      <c r="A906" s="243">
        <f t="shared" si="59"/>
        <v>0.87500000000000067</v>
      </c>
      <c r="B906" s="243">
        <f t="shared" si="60"/>
        <v>0.12499999999999933</v>
      </c>
      <c r="C906" s="82"/>
      <c r="D906" s="82"/>
      <c r="E906" s="247">
        <f t="shared" si="61"/>
        <v>12.197289337697141</v>
      </c>
      <c r="F906" s="248">
        <f t="shared" si="62"/>
        <v>10.768750000000004</v>
      </c>
    </row>
    <row r="907" spans="1:6" x14ac:dyDescent="0.5">
      <c r="A907" s="243">
        <f t="shared" si="59"/>
        <v>0.87600000000000067</v>
      </c>
      <c r="B907" s="243">
        <f t="shared" si="60"/>
        <v>0.12399999999999933</v>
      </c>
      <c r="C907" s="82"/>
      <c r="D907" s="82"/>
      <c r="E907" s="247">
        <f t="shared" si="61"/>
        <v>12.219028273966812</v>
      </c>
      <c r="F907" s="248">
        <f t="shared" si="62"/>
        <v>10.776200000000005</v>
      </c>
    </row>
    <row r="908" spans="1:6" x14ac:dyDescent="0.5">
      <c r="A908" s="243">
        <f t="shared" si="59"/>
        <v>0.87700000000000067</v>
      </c>
      <c r="B908" s="243">
        <f t="shared" si="60"/>
        <v>0.12299999999999933</v>
      </c>
      <c r="C908" s="82"/>
      <c r="D908" s="82"/>
      <c r="E908" s="247">
        <f t="shared" si="61"/>
        <v>12.240767542417441</v>
      </c>
      <c r="F908" s="248">
        <f t="shared" si="62"/>
        <v>10.783650000000003</v>
      </c>
    </row>
    <row r="909" spans="1:6" x14ac:dyDescent="0.5">
      <c r="A909" s="243">
        <f t="shared" si="59"/>
        <v>0.87800000000000067</v>
      </c>
      <c r="B909" s="243">
        <f t="shared" si="60"/>
        <v>0.12199999999999933</v>
      </c>
      <c r="C909" s="82"/>
      <c r="D909" s="82"/>
      <c r="E909" s="247">
        <f t="shared" si="61"/>
        <v>12.262507141282338</v>
      </c>
      <c r="F909" s="248">
        <f t="shared" si="62"/>
        <v>10.791100000000005</v>
      </c>
    </row>
    <row r="910" spans="1:6" x14ac:dyDescent="0.5">
      <c r="A910" s="243">
        <f t="shared" si="59"/>
        <v>0.87900000000000067</v>
      </c>
      <c r="B910" s="243">
        <f t="shared" si="60"/>
        <v>0.12099999999999933</v>
      </c>
      <c r="C910" s="82"/>
      <c r="D910" s="82"/>
      <c r="E910" s="247">
        <f t="shared" si="61"/>
        <v>12.284247068807286</v>
      </c>
      <c r="F910" s="248">
        <f t="shared" si="62"/>
        <v>10.798550000000004</v>
      </c>
    </row>
    <row r="911" spans="1:6" x14ac:dyDescent="0.5">
      <c r="A911" s="243">
        <f t="shared" si="59"/>
        <v>0.88000000000000067</v>
      </c>
      <c r="B911" s="243">
        <f t="shared" si="60"/>
        <v>0.11999999999999933</v>
      </c>
      <c r="C911" s="82"/>
      <c r="D911" s="82"/>
      <c r="E911" s="247">
        <f t="shared" si="61"/>
        <v>12.305987323250433</v>
      </c>
      <c r="F911" s="248">
        <f t="shared" si="62"/>
        <v>10.806000000000004</v>
      </c>
    </row>
    <row r="912" spans="1:6" x14ac:dyDescent="0.5">
      <c r="A912" s="243">
        <f t="shared" si="59"/>
        <v>0.88100000000000067</v>
      </c>
      <c r="B912" s="243">
        <f t="shared" si="60"/>
        <v>0.11899999999999933</v>
      </c>
      <c r="C912" s="82"/>
      <c r="D912" s="82"/>
      <c r="E912" s="247">
        <f t="shared" si="61"/>
        <v>12.3277279028822</v>
      </c>
      <c r="F912" s="248">
        <f t="shared" si="62"/>
        <v>10.813450000000005</v>
      </c>
    </row>
    <row r="913" spans="1:6" x14ac:dyDescent="0.5">
      <c r="A913" s="243">
        <f t="shared" si="59"/>
        <v>0.88200000000000067</v>
      </c>
      <c r="B913" s="243">
        <f t="shared" si="60"/>
        <v>0.11799999999999933</v>
      </c>
      <c r="C913" s="82"/>
      <c r="D913" s="82"/>
      <c r="E913" s="247">
        <f t="shared" si="61"/>
        <v>12.349468805985154</v>
      </c>
      <c r="F913" s="248">
        <f t="shared" si="62"/>
        <v>10.820900000000004</v>
      </c>
    </row>
    <row r="914" spans="1:6" x14ac:dyDescent="0.5">
      <c r="A914" s="243">
        <f t="shared" si="59"/>
        <v>0.88300000000000067</v>
      </c>
      <c r="B914" s="243">
        <f t="shared" si="60"/>
        <v>0.11699999999999933</v>
      </c>
      <c r="C914" s="82"/>
      <c r="D914" s="82"/>
      <c r="E914" s="247">
        <f t="shared" si="61"/>
        <v>12.371210030853909</v>
      </c>
      <c r="F914" s="248">
        <f t="shared" si="62"/>
        <v>10.828350000000004</v>
      </c>
    </row>
    <row r="915" spans="1:6" x14ac:dyDescent="0.5">
      <c r="A915" s="243">
        <f t="shared" si="59"/>
        <v>0.88400000000000067</v>
      </c>
      <c r="B915" s="243">
        <f t="shared" si="60"/>
        <v>0.11599999999999933</v>
      </c>
      <c r="C915" s="82"/>
      <c r="D915" s="82"/>
      <c r="E915" s="247">
        <f t="shared" si="61"/>
        <v>12.392951575795024</v>
      </c>
      <c r="F915" s="248">
        <f t="shared" si="62"/>
        <v>10.835800000000004</v>
      </c>
    </row>
    <row r="916" spans="1:6" x14ac:dyDescent="0.5">
      <c r="A916" s="243">
        <f t="shared" si="59"/>
        <v>0.88500000000000068</v>
      </c>
      <c r="B916" s="243">
        <f t="shared" si="60"/>
        <v>0.11499999999999932</v>
      </c>
      <c r="C916" s="82"/>
      <c r="D916" s="82"/>
      <c r="E916" s="247">
        <f t="shared" si="61"/>
        <v>12.414693439126895</v>
      </c>
      <c r="F916" s="248">
        <f t="shared" si="62"/>
        <v>10.843250000000005</v>
      </c>
    </row>
    <row r="917" spans="1:6" x14ac:dyDescent="0.5">
      <c r="A917" s="243">
        <f t="shared" si="59"/>
        <v>0.88600000000000068</v>
      </c>
      <c r="B917" s="243">
        <f t="shared" si="60"/>
        <v>0.11399999999999932</v>
      </c>
      <c r="C917" s="82"/>
      <c r="D917" s="82"/>
      <c r="E917" s="247">
        <f t="shared" si="61"/>
        <v>12.436435619179651</v>
      </c>
      <c r="F917" s="248">
        <f t="shared" si="62"/>
        <v>10.850700000000005</v>
      </c>
    </row>
    <row r="918" spans="1:6" x14ac:dyDescent="0.5">
      <c r="A918" s="243">
        <f t="shared" si="59"/>
        <v>0.88700000000000068</v>
      </c>
      <c r="B918" s="243">
        <f t="shared" si="60"/>
        <v>0.11299999999999932</v>
      </c>
      <c r="C918" s="82"/>
      <c r="D918" s="82"/>
      <c r="E918" s="247">
        <f t="shared" si="61"/>
        <v>12.458178114295059</v>
      </c>
      <c r="F918" s="248">
        <f t="shared" si="62"/>
        <v>10.858150000000004</v>
      </c>
    </row>
    <row r="919" spans="1:6" x14ac:dyDescent="0.5">
      <c r="A919" s="243">
        <f t="shared" si="59"/>
        <v>0.88800000000000068</v>
      </c>
      <c r="B919" s="243">
        <f t="shared" si="60"/>
        <v>0.11199999999999932</v>
      </c>
      <c r="C919" s="82"/>
      <c r="D919" s="82"/>
      <c r="E919" s="247">
        <f t="shared" si="61"/>
        <v>12.479920922826409</v>
      </c>
      <c r="F919" s="248">
        <f t="shared" si="62"/>
        <v>10.865600000000004</v>
      </c>
    </row>
    <row r="920" spans="1:6" x14ac:dyDescent="0.5">
      <c r="A920" s="243">
        <f t="shared" si="59"/>
        <v>0.88900000000000068</v>
      </c>
      <c r="B920" s="243">
        <f t="shared" si="60"/>
        <v>0.11099999999999932</v>
      </c>
      <c r="C920" s="82"/>
      <c r="D920" s="82"/>
      <c r="E920" s="247">
        <f t="shared" si="61"/>
        <v>12.501664043138431</v>
      </c>
      <c r="F920" s="248">
        <f t="shared" si="62"/>
        <v>10.873050000000005</v>
      </c>
    </row>
    <row r="921" spans="1:6" x14ac:dyDescent="0.5">
      <c r="A921" s="243">
        <f t="shared" si="59"/>
        <v>0.89000000000000068</v>
      </c>
      <c r="B921" s="243">
        <f t="shared" si="60"/>
        <v>0.10999999999999932</v>
      </c>
      <c r="C921" s="82"/>
      <c r="D921" s="82"/>
      <c r="E921" s="247">
        <f t="shared" si="61"/>
        <v>12.523407473607188</v>
      </c>
      <c r="F921" s="248">
        <f t="shared" si="62"/>
        <v>10.880500000000005</v>
      </c>
    </row>
    <row r="922" spans="1:6" x14ac:dyDescent="0.5">
      <c r="A922" s="243">
        <f t="shared" si="59"/>
        <v>0.89100000000000068</v>
      </c>
      <c r="B922" s="243">
        <f t="shared" si="60"/>
        <v>0.10899999999999932</v>
      </c>
      <c r="C922" s="82"/>
      <c r="D922" s="82"/>
      <c r="E922" s="247">
        <f t="shared" si="61"/>
        <v>12.545151212619974</v>
      </c>
      <c r="F922" s="248">
        <f t="shared" si="62"/>
        <v>10.887950000000004</v>
      </c>
    </row>
    <row r="923" spans="1:6" x14ac:dyDescent="0.5">
      <c r="A923" s="243">
        <f t="shared" si="59"/>
        <v>0.89200000000000068</v>
      </c>
      <c r="B923" s="243">
        <f t="shared" si="60"/>
        <v>0.10799999999999932</v>
      </c>
      <c r="C923" s="82"/>
      <c r="D923" s="82"/>
      <c r="E923" s="247">
        <f t="shared" si="61"/>
        <v>12.566895258575222</v>
      </c>
      <c r="F923" s="248">
        <f t="shared" si="62"/>
        <v>10.895400000000006</v>
      </c>
    </row>
    <row r="924" spans="1:6" x14ac:dyDescent="0.5">
      <c r="A924" s="243">
        <f t="shared" si="59"/>
        <v>0.89300000000000068</v>
      </c>
      <c r="B924" s="243">
        <f t="shared" si="60"/>
        <v>0.10699999999999932</v>
      </c>
      <c r="C924" s="82"/>
      <c r="D924" s="82"/>
      <c r="E924" s="247">
        <f t="shared" si="61"/>
        <v>12.588639609882412</v>
      </c>
      <c r="F924" s="248">
        <f t="shared" si="62"/>
        <v>10.902850000000004</v>
      </c>
    </row>
    <row r="925" spans="1:6" x14ac:dyDescent="0.5">
      <c r="A925" s="243">
        <f t="shared" si="59"/>
        <v>0.89400000000000068</v>
      </c>
      <c r="B925" s="243">
        <f t="shared" si="60"/>
        <v>0.10599999999999932</v>
      </c>
      <c r="C925" s="82"/>
      <c r="D925" s="82"/>
      <c r="E925" s="247">
        <f t="shared" si="61"/>
        <v>12.610384264961969</v>
      </c>
      <c r="F925" s="248">
        <f t="shared" si="62"/>
        <v>10.910300000000003</v>
      </c>
    </row>
    <row r="926" spans="1:6" x14ac:dyDescent="0.5">
      <c r="A926" s="243">
        <f t="shared" si="59"/>
        <v>0.89500000000000068</v>
      </c>
      <c r="B926" s="243">
        <f t="shared" si="60"/>
        <v>0.10499999999999932</v>
      </c>
      <c r="C926" s="82"/>
      <c r="D926" s="82"/>
      <c r="E926" s="247">
        <f t="shared" si="61"/>
        <v>12.632129222245171</v>
      </c>
      <c r="F926" s="248">
        <f t="shared" si="62"/>
        <v>10.917750000000005</v>
      </c>
    </row>
    <row r="927" spans="1:6" x14ac:dyDescent="0.5">
      <c r="A927" s="243">
        <f t="shared" si="59"/>
        <v>0.89600000000000068</v>
      </c>
      <c r="B927" s="243">
        <f t="shared" si="60"/>
        <v>0.10399999999999932</v>
      </c>
      <c r="C927" s="82"/>
      <c r="D927" s="82"/>
      <c r="E927" s="247">
        <f t="shared" si="61"/>
        <v>12.653874480174062</v>
      </c>
      <c r="F927" s="248">
        <f t="shared" si="62"/>
        <v>10.925200000000004</v>
      </c>
    </row>
    <row r="928" spans="1:6" x14ac:dyDescent="0.5">
      <c r="A928" s="243">
        <f t="shared" si="59"/>
        <v>0.89700000000000069</v>
      </c>
      <c r="B928" s="243">
        <f t="shared" si="60"/>
        <v>0.10299999999999931</v>
      </c>
      <c r="C928" s="82"/>
      <c r="D928" s="82"/>
      <c r="E928" s="247">
        <f t="shared" si="61"/>
        <v>12.675620037201352</v>
      </c>
      <c r="F928" s="248">
        <f t="shared" si="62"/>
        <v>10.932650000000004</v>
      </c>
    </row>
    <row r="929" spans="1:6" x14ac:dyDescent="0.5">
      <c r="A929" s="243">
        <f t="shared" si="59"/>
        <v>0.89800000000000069</v>
      </c>
      <c r="B929" s="243">
        <f t="shared" si="60"/>
        <v>0.10199999999999931</v>
      </c>
      <c r="C929" s="82"/>
      <c r="D929" s="82"/>
      <c r="E929" s="247">
        <f t="shared" si="61"/>
        <v>12.697365891790326</v>
      </c>
      <c r="F929" s="248">
        <f t="shared" si="62"/>
        <v>10.940100000000005</v>
      </c>
    </row>
    <row r="930" spans="1:6" x14ac:dyDescent="0.5">
      <c r="A930" s="243">
        <f t="shared" ref="A930:A993" si="63">+A929+0.1%</f>
        <v>0.89900000000000069</v>
      </c>
      <c r="B930" s="243">
        <f t="shared" ref="B930:B993" si="64">1-A930</f>
        <v>0.10099999999999931</v>
      </c>
      <c r="C930" s="82"/>
      <c r="D930" s="82"/>
      <c r="E930" s="247">
        <f t="shared" ref="E930:E993" si="65">SQRT((A930*$B$7)^2+(B930*$B$8)^2+2*$B$7*A930*$B$8*B930*$E$12)</f>
        <v>12.719112042414768</v>
      </c>
      <c r="F930" s="248">
        <f t="shared" ref="F930:F993" si="66">+A930*$B$5+B930*$B$6</f>
        <v>10.947550000000005</v>
      </c>
    </row>
    <row r="931" spans="1:6" x14ac:dyDescent="0.5">
      <c r="A931" s="243">
        <f t="shared" si="63"/>
        <v>0.90000000000000069</v>
      </c>
      <c r="B931" s="243">
        <f t="shared" si="64"/>
        <v>9.9999999999999312E-2</v>
      </c>
      <c r="C931" s="82"/>
      <c r="D931" s="82"/>
      <c r="E931" s="247">
        <f t="shared" si="65"/>
        <v>12.740858487558851</v>
      </c>
      <c r="F931" s="248">
        <f t="shared" si="66"/>
        <v>10.955000000000005</v>
      </c>
    </row>
    <row r="932" spans="1:6" x14ac:dyDescent="0.5">
      <c r="A932" s="243">
        <f t="shared" si="63"/>
        <v>0.90100000000000069</v>
      </c>
      <c r="B932" s="243">
        <f t="shared" si="64"/>
        <v>9.8999999999999311E-2</v>
      </c>
      <c r="C932" s="82"/>
      <c r="D932" s="82"/>
      <c r="E932" s="247">
        <f t="shared" si="65"/>
        <v>12.762605225717058</v>
      </c>
      <c r="F932" s="248">
        <f t="shared" si="66"/>
        <v>10.962450000000004</v>
      </c>
    </row>
    <row r="933" spans="1:6" x14ac:dyDescent="0.5">
      <c r="A933" s="243">
        <f t="shared" si="63"/>
        <v>0.90200000000000069</v>
      </c>
      <c r="B933" s="243">
        <f t="shared" si="64"/>
        <v>9.799999999999931E-2</v>
      </c>
      <c r="C933" s="82"/>
      <c r="D933" s="82"/>
      <c r="E933" s="247">
        <f t="shared" si="65"/>
        <v>12.784352255394106</v>
      </c>
      <c r="F933" s="248">
        <f t="shared" si="66"/>
        <v>10.969900000000004</v>
      </c>
    </row>
    <row r="934" spans="1:6" x14ac:dyDescent="0.5">
      <c r="A934" s="243">
        <f t="shared" si="63"/>
        <v>0.90300000000000069</v>
      </c>
      <c r="B934" s="243">
        <f t="shared" si="64"/>
        <v>9.6999999999999309E-2</v>
      </c>
      <c r="C934" s="82"/>
      <c r="D934" s="82"/>
      <c r="E934" s="247">
        <f t="shared" si="65"/>
        <v>12.806099575104842</v>
      </c>
      <c r="F934" s="248">
        <f t="shared" si="66"/>
        <v>10.977350000000005</v>
      </c>
    </row>
    <row r="935" spans="1:6" x14ac:dyDescent="0.5">
      <c r="A935" s="243">
        <f t="shared" si="63"/>
        <v>0.90400000000000069</v>
      </c>
      <c r="B935" s="243">
        <f t="shared" si="64"/>
        <v>9.5999999999999308E-2</v>
      </c>
      <c r="C935" s="82"/>
      <c r="D935" s="82"/>
      <c r="E935" s="247">
        <f t="shared" si="65"/>
        <v>12.827847183374161</v>
      </c>
      <c r="F935" s="248">
        <f t="shared" si="66"/>
        <v>10.984800000000005</v>
      </c>
    </row>
    <row r="936" spans="1:6" x14ac:dyDescent="0.5">
      <c r="A936" s="243">
        <f t="shared" si="63"/>
        <v>0.90500000000000069</v>
      </c>
      <c r="B936" s="243">
        <f t="shared" si="64"/>
        <v>9.4999999999999307E-2</v>
      </c>
      <c r="C936" s="82"/>
      <c r="D936" s="82"/>
      <c r="E936" s="247">
        <f t="shared" si="65"/>
        <v>12.849595078736931</v>
      </c>
      <c r="F936" s="248">
        <f t="shared" si="66"/>
        <v>10.992250000000004</v>
      </c>
    </row>
    <row r="937" spans="1:6" x14ac:dyDescent="0.5">
      <c r="A937" s="243">
        <f t="shared" si="63"/>
        <v>0.90600000000000069</v>
      </c>
      <c r="B937" s="243">
        <f t="shared" si="64"/>
        <v>9.3999999999999306E-2</v>
      </c>
      <c r="C937" s="82"/>
      <c r="D937" s="82"/>
      <c r="E937" s="247">
        <f t="shared" si="65"/>
        <v>12.871343259737904</v>
      </c>
      <c r="F937" s="248">
        <f t="shared" si="66"/>
        <v>10.999700000000004</v>
      </c>
    </row>
    <row r="938" spans="1:6" x14ac:dyDescent="0.5">
      <c r="A938" s="243">
        <f t="shared" si="63"/>
        <v>0.90700000000000069</v>
      </c>
      <c r="B938" s="243">
        <f t="shared" si="64"/>
        <v>9.2999999999999305E-2</v>
      </c>
      <c r="C938" s="82"/>
      <c r="D938" s="82"/>
      <c r="E938" s="247">
        <f t="shared" si="65"/>
        <v>12.893091724931628</v>
      </c>
      <c r="F938" s="248">
        <f t="shared" si="66"/>
        <v>11.007150000000005</v>
      </c>
    </row>
    <row r="939" spans="1:6" x14ac:dyDescent="0.5">
      <c r="A939" s="243">
        <f t="shared" si="63"/>
        <v>0.9080000000000007</v>
      </c>
      <c r="B939" s="243">
        <f t="shared" si="64"/>
        <v>9.1999999999999305E-2</v>
      </c>
      <c r="C939" s="82"/>
      <c r="D939" s="82"/>
      <c r="E939" s="247">
        <f t="shared" si="65"/>
        <v>12.914840472882366</v>
      </c>
      <c r="F939" s="248">
        <f t="shared" si="66"/>
        <v>11.014600000000003</v>
      </c>
    </row>
    <row r="940" spans="1:6" x14ac:dyDescent="0.5">
      <c r="A940" s="243">
        <f t="shared" si="63"/>
        <v>0.9090000000000007</v>
      </c>
      <c r="B940" s="243">
        <f t="shared" si="64"/>
        <v>9.0999999999999304E-2</v>
      </c>
      <c r="C940" s="82"/>
      <c r="D940" s="82"/>
      <c r="E940" s="247">
        <f t="shared" si="65"/>
        <v>12.936589502164024</v>
      </c>
      <c r="F940" s="248">
        <f t="shared" si="66"/>
        <v>11.022050000000005</v>
      </c>
    </row>
    <row r="941" spans="1:6" x14ac:dyDescent="0.5">
      <c r="A941" s="243">
        <f t="shared" si="63"/>
        <v>0.9100000000000007</v>
      </c>
      <c r="B941" s="243">
        <f t="shared" si="64"/>
        <v>8.9999999999999303E-2</v>
      </c>
      <c r="C941" s="82"/>
      <c r="D941" s="82"/>
      <c r="E941" s="247">
        <f t="shared" si="65"/>
        <v>12.958338811360058</v>
      </c>
      <c r="F941" s="248">
        <f t="shared" si="66"/>
        <v>11.029500000000004</v>
      </c>
    </row>
    <row r="942" spans="1:6" x14ac:dyDescent="0.5">
      <c r="A942" s="243">
        <f t="shared" si="63"/>
        <v>0.9110000000000007</v>
      </c>
      <c r="B942" s="243">
        <f t="shared" si="64"/>
        <v>8.8999999999999302E-2</v>
      </c>
      <c r="C942" s="82"/>
      <c r="D942" s="82"/>
      <c r="E942" s="247">
        <f t="shared" si="65"/>
        <v>12.980088399063407</v>
      </c>
      <c r="F942" s="248">
        <f t="shared" si="66"/>
        <v>11.036950000000004</v>
      </c>
    </row>
    <row r="943" spans="1:6" x14ac:dyDescent="0.5">
      <c r="A943" s="243">
        <f t="shared" si="63"/>
        <v>0.9120000000000007</v>
      </c>
      <c r="B943" s="243">
        <f t="shared" si="64"/>
        <v>8.7999999999999301E-2</v>
      </c>
      <c r="C943" s="82"/>
      <c r="D943" s="82"/>
      <c r="E943" s="247">
        <f t="shared" si="65"/>
        <v>13.001838263876397</v>
      </c>
      <c r="F943" s="248">
        <f t="shared" si="66"/>
        <v>11.044400000000005</v>
      </c>
    </row>
    <row r="944" spans="1:6" x14ac:dyDescent="0.5">
      <c r="A944" s="243">
        <f t="shared" si="63"/>
        <v>0.9130000000000007</v>
      </c>
      <c r="B944" s="243">
        <f t="shared" si="64"/>
        <v>8.69999999999993E-2</v>
      </c>
      <c r="C944" s="82"/>
      <c r="D944" s="82"/>
      <c r="E944" s="247">
        <f t="shared" si="65"/>
        <v>13.023588404410683</v>
      </c>
      <c r="F944" s="248">
        <f t="shared" si="66"/>
        <v>11.051850000000004</v>
      </c>
    </row>
    <row r="945" spans="1:6" x14ac:dyDescent="0.5">
      <c r="A945" s="243">
        <f t="shared" si="63"/>
        <v>0.9140000000000007</v>
      </c>
      <c r="B945" s="243">
        <f t="shared" si="64"/>
        <v>8.5999999999999299E-2</v>
      </c>
      <c r="C945" s="82"/>
      <c r="D945" s="82"/>
      <c r="E945" s="247">
        <f t="shared" si="65"/>
        <v>13.045338819287155</v>
      </c>
      <c r="F945" s="248">
        <f t="shared" si="66"/>
        <v>11.059300000000006</v>
      </c>
    </row>
    <row r="946" spans="1:6" x14ac:dyDescent="0.5">
      <c r="A946" s="243">
        <f t="shared" si="63"/>
        <v>0.9150000000000007</v>
      </c>
      <c r="B946" s="243">
        <f t="shared" si="64"/>
        <v>8.4999999999999298E-2</v>
      </c>
      <c r="C946" s="82"/>
      <c r="D946" s="82"/>
      <c r="E946" s="247">
        <f t="shared" si="65"/>
        <v>13.067089507135872</v>
      </c>
      <c r="F946" s="248">
        <f t="shared" si="66"/>
        <v>11.066750000000004</v>
      </c>
    </row>
    <row r="947" spans="1:6" x14ac:dyDescent="0.5">
      <c r="A947" s="243">
        <f t="shared" si="63"/>
        <v>0.9160000000000007</v>
      </c>
      <c r="B947" s="243">
        <f t="shared" si="64"/>
        <v>8.3999999999999297E-2</v>
      </c>
      <c r="C947" s="82"/>
      <c r="D947" s="82"/>
      <c r="E947" s="247">
        <f t="shared" si="65"/>
        <v>13.088840466595979</v>
      </c>
      <c r="F947" s="248">
        <f t="shared" si="66"/>
        <v>11.074200000000005</v>
      </c>
    </row>
    <row r="948" spans="1:6" x14ac:dyDescent="0.5">
      <c r="A948" s="243">
        <f t="shared" si="63"/>
        <v>0.9170000000000007</v>
      </c>
      <c r="B948" s="243">
        <f t="shared" si="64"/>
        <v>8.2999999999999297E-2</v>
      </c>
      <c r="C948" s="82"/>
      <c r="D948" s="82"/>
      <c r="E948" s="247">
        <f t="shared" si="65"/>
        <v>13.11059169631563</v>
      </c>
      <c r="F948" s="248">
        <f t="shared" si="66"/>
        <v>11.081650000000005</v>
      </c>
    </row>
    <row r="949" spans="1:6" x14ac:dyDescent="0.5">
      <c r="A949" s="243">
        <f t="shared" si="63"/>
        <v>0.9180000000000007</v>
      </c>
      <c r="B949" s="243">
        <f t="shared" si="64"/>
        <v>8.1999999999999296E-2</v>
      </c>
      <c r="C949" s="82"/>
      <c r="D949" s="82"/>
      <c r="E949" s="247">
        <f t="shared" si="65"/>
        <v>13.132343194951936</v>
      </c>
      <c r="F949" s="248">
        <f t="shared" si="66"/>
        <v>11.089100000000006</v>
      </c>
    </row>
    <row r="950" spans="1:6" x14ac:dyDescent="0.5">
      <c r="A950" s="243">
        <f t="shared" si="63"/>
        <v>0.91900000000000071</v>
      </c>
      <c r="B950" s="243">
        <f t="shared" si="64"/>
        <v>8.0999999999999295E-2</v>
      </c>
      <c r="C950" s="82"/>
      <c r="D950" s="82"/>
      <c r="E950" s="247">
        <f t="shared" si="65"/>
        <v>13.154094961170854</v>
      </c>
      <c r="F950" s="248">
        <f t="shared" si="66"/>
        <v>11.096550000000004</v>
      </c>
    </row>
    <row r="951" spans="1:6" x14ac:dyDescent="0.5">
      <c r="A951" s="243">
        <f t="shared" si="63"/>
        <v>0.92000000000000071</v>
      </c>
      <c r="B951" s="243">
        <f t="shared" si="64"/>
        <v>7.9999999999999294E-2</v>
      </c>
      <c r="C951" s="82"/>
      <c r="D951" s="82"/>
      <c r="E951" s="247">
        <f t="shared" si="65"/>
        <v>13.175846993647141</v>
      </c>
      <c r="F951" s="248">
        <f t="shared" si="66"/>
        <v>11.104000000000005</v>
      </c>
    </row>
    <row r="952" spans="1:6" x14ac:dyDescent="0.5">
      <c r="A952" s="243">
        <f t="shared" si="63"/>
        <v>0.92100000000000071</v>
      </c>
      <c r="B952" s="243">
        <f t="shared" si="64"/>
        <v>7.8999999999999293E-2</v>
      </c>
      <c r="C952" s="82"/>
      <c r="D952" s="82"/>
      <c r="E952" s="247">
        <f t="shared" si="65"/>
        <v>13.197599291064281</v>
      </c>
      <c r="F952" s="248">
        <f t="shared" si="66"/>
        <v>11.111450000000005</v>
      </c>
    </row>
    <row r="953" spans="1:6" x14ac:dyDescent="0.5">
      <c r="A953" s="243">
        <f t="shared" si="63"/>
        <v>0.92200000000000071</v>
      </c>
      <c r="B953" s="243">
        <f t="shared" si="64"/>
        <v>7.7999999999999292E-2</v>
      </c>
      <c r="C953" s="82"/>
      <c r="D953" s="82"/>
      <c r="E953" s="247">
        <f t="shared" si="65"/>
        <v>13.2193518521144</v>
      </c>
      <c r="F953" s="248">
        <f t="shared" si="66"/>
        <v>11.118900000000004</v>
      </c>
    </row>
    <row r="954" spans="1:6" x14ac:dyDescent="0.5">
      <c r="A954" s="243">
        <f t="shared" si="63"/>
        <v>0.92300000000000071</v>
      </c>
      <c r="B954" s="243">
        <f t="shared" si="64"/>
        <v>7.6999999999999291E-2</v>
      </c>
      <c r="C954" s="82"/>
      <c r="D954" s="82"/>
      <c r="E954" s="247">
        <f t="shared" si="65"/>
        <v>13.241104675498205</v>
      </c>
      <c r="F954" s="248">
        <f t="shared" si="66"/>
        <v>11.126350000000006</v>
      </c>
    </row>
    <row r="955" spans="1:6" x14ac:dyDescent="0.5">
      <c r="A955" s="243">
        <f t="shared" si="63"/>
        <v>0.92400000000000071</v>
      </c>
      <c r="B955" s="243">
        <f t="shared" si="64"/>
        <v>7.599999999999929E-2</v>
      </c>
      <c r="C955" s="82"/>
      <c r="D955" s="82"/>
      <c r="E955" s="247">
        <f t="shared" si="65"/>
        <v>13.262857759924911</v>
      </c>
      <c r="F955" s="248">
        <f t="shared" si="66"/>
        <v>11.133800000000004</v>
      </c>
    </row>
    <row r="956" spans="1:6" x14ac:dyDescent="0.5">
      <c r="A956" s="243">
        <f t="shared" si="63"/>
        <v>0.92500000000000071</v>
      </c>
      <c r="B956" s="243">
        <f t="shared" si="64"/>
        <v>7.4999999999999289E-2</v>
      </c>
      <c r="C956" s="82"/>
      <c r="D956" s="82"/>
      <c r="E956" s="247">
        <f t="shared" si="65"/>
        <v>13.284611104112171</v>
      </c>
      <c r="F956" s="248">
        <f t="shared" si="66"/>
        <v>11.141250000000003</v>
      </c>
    </row>
    <row r="957" spans="1:6" x14ac:dyDescent="0.5">
      <c r="A957" s="243">
        <f t="shared" si="63"/>
        <v>0.92600000000000071</v>
      </c>
      <c r="B957" s="243">
        <f t="shared" si="64"/>
        <v>7.3999999999999289E-2</v>
      </c>
      <c r="C957" s="82"/>
      <c r="D957" s="82"/>
      <c r="E957" s="247">
        <f t="shared" si="65"/>
        <v>13.306364706786011</v>
      </c>
      <c r="F957" s="248">
        <f t="shared" si="66"/>
        <v>11.148700000000005</v>
      </c>
    </row>
    <row r="958" spans="1:6" x14ac:dyDescent="0.5">
      <c r="A958" s="243">
        <f t="shared" si="63"/>
        <v>0.92700000000000071</v>
      </c>
      <c r="B958" s="243">
        <f t="shared" si="64"/>
        <v>7.2999999999999288E-2</v>
      </c>
      <c r="C958" s="82"/>
      <c r="D958" s="82"/>
      <c r="E958" s="247">
        <f t="shared" si="65"/>
        <v>13.328118566680759</v>
      </c>
      <c r="F958" s="248">
        <f t="shared" si="66"/>
        <v>11.156150000000004</v>
      </c>
    </row>
    <row r="959" spans="1:6" x14ac:dyDescent="0.5">
      <c r="A959" s="243">
        <f t="shared" si="63"/>
        <v>0.92800000000000071</v>
      </c>
      <c r="B959" s="243">
        <f t="shared" si="64"/>
        <v>7.1999999999999287E-2</v>
      </c>
      <c r="C959" s="82"/>
      <c r="D959" s="82"/>
      <c r="E959" s="247">
        <f t="shared" si="65"/>
        <v>13.349872682538978</v>
      </c>
      <c r="F959" s="248">
        <f t="shared" si="66"/>
        <v>11.163600000000004</v>
      </c>
    </row>
    <row r="960" spans="1:6" x14ac:dyDescent="0.5">
      <c r="A960" s="243">
        <f t="shared" si="63"/>
        <v>0.92900000000000071</v>
      </c>
      <c r="B960" s="243">
        <f t="shared" si="64"/>
        <v>7.0999999999999286E-2</v>
      </c>
      <c r="C960" s="82"/>
      <c r="D960" s="82"/>
      <c r="E960" s="247">
        <f t="shared" si="65"/>
        <v>13.371627053111391</v>
      </c>
      <c r="F960" s="248">
        <f t="shared" si="66"/>
        <v>11.171050000000005</v>
      </c>
    </row>
    <row r="961" spans="1:6" x14ac:dyDescent="0.5">
      <c r="A961" s="243">
        <f t="shared" si="63"/>
        <v>0.93000000000000071</v>
      </c>
      <c r="B961" s="243">
        <f t="shared" si="64"/>
        <v>6.9999999999999285E-2</v>
      </c>
      <c r="C961" s="82"/>
      <c r="D961" s="82"/>
      <c r="E961" s="247">
        <f t="shared" si="65"/>
        <v>13.393381677156833</v>
      </c>
      <c r="F961" s="248">
        <f t="shared" si="66"/>
        <v>11.178500000000005</v>
      </c>
    </row>
    <row r="962" spans="1:6" x14ac:dyDescent="0.5">
      <c r="A962" s="243">
        <f t="shared" si="63"/>
        <v>0.93100000000000072</v>
      </c>
      <c r="B962" s="243">
        <f t="shared" si="64"/>
        <v>6.8999999999999284E-2</v>
      </c>
      <c r="C962" s="82"/>
      <c r="D962" s="82"/>
      <c r="E962" s="247">
        <f t="shared" si="65"/>
        <v>13.415136553442174</v>
      </c>
      <c r="F962" s="248">
        <f t="shared" si="66"/>
        <v>11.185950000000005</v>
      </c>
    </row>
    <row r="963" spans="1:6" x14ac:dyDescent="0.5">
      <c r="A963" s="243">
        <f t="shared" si="63"/>
        <v>0.93200000000000072</v>
      </c>
      <c r="B963" s="243">
        <f t="shared" si="64"/>
        <v>6.7999999999999283E-2</v>
      </c>
      <c r="C963" s="82"/>
      <c r="D963" s="82"/>
      <c r="E963" s="247">
        <f t="shared" si="65"/>
        <v>13.436891680742255</v>
      </c>
      <c r="F963" s="248">
        <f t="shared" si="66"/>
        <v>11.193400000000004</v>
      </c>
    </row>
    <row r="964" spans="1:6" x14ac:dyDescent="0.5">
      <c r="A964" s="243">
        <f t="shared" si="63"/>
        <v>0.93300000000000072</v>
      </c>
      <c r="B964" s="243">
        <f t="shared" si="64"/>
        <v>6.6999999999999282E-2</v>
      </c>
      <c r="C964" s="82"/>
      <c r="D964" s="82"/>
      <c r="E964" s="247">
        <f t="shared" si="65"/>
        <v>13.458647057839819</v>
      </c>
      <c r="F964" s="248">
        <f t="shared" si="66"/>
        <v>11.200850000000004</v>
      </c>
    </row>
    <row r="965" spans="1:6" x14ac:dyDescent="0.5">
      <c r="A965" s="243">
        <f t="shared" si="63"/>
        <v>0.93400000000000072</v>
      </c>
      <c r="B965" s="243">
        <f t="shared" si="64"/>
        <v>6.5999999999999281E-2</v>
      </c>
      <c r="C965" s="82"/>
      <c r="D965" s="82"/>
      <c r="E965" s="247">
        <f t="shared" si="65"/>
        <v>13.48040268352546</v>
      </c>
      <c r="F965" s="248">
        <f t="shared" si="66"/>
        <v>11.208300000000005</v>
      </c>
    </row>
    <row r="966" spans="1:6" x14ac:dyDescent="0.5">
      <c r="A966" s="243">
        <f t="shared" si="63"/>
        <v>0.93500000000000072</v>
      </c>
      <c r="B966" s="243">
        <f t="shared" si="64"/>
        <v>6.4999999999999281E-2</v>
      </c>
      <c r="C966" s="82"/>
      <c r="D966" s="82"/>
      <c r="E966" s="247">
        <f t="shared" si="65"/>
        <v>13.50215855659755</v>
      </c>
      <c r="F966" s="248">
        <f t="shared" si="66"/>
        <v>11.215750000000005</v>
      </c>
    </row>
    <row r="967" spans="1:6" x14ac:dyDescent="0.5">
      <c r="A967" s="243">
        <f t="shared" si="63"/>
        <v>0.93600000000000072</v>
      </c>
      <c r="B967" s="243">
        <f t="shared" si="64"/>
        <v>6.399999999999928E-2</v>
      </c>
      <c r="C967" s="82"/>
      <c r="D967" s="82"/>
      <c r="E967" s="247">
        <f t="shared" si="65"/>
        <v>13.52391467586218</v>
      </c>
      <c r="F967" s="248">
        <f t="shared" si="66"/>
        <v>11.223200000000004</v>
      </c>
    </row>
    <row r="968" spans="1:6" x14ac:dyDescent="0.5">
      <c r="A968" s="243">
        <f t="shared" si="63"/>
        <v>0.93700000000000072</v>
      </c>
      <c r="B968" s="243">
        <f t="shared" si="64"/>
        <v>6.2999999999999279E-2</v>
      </c>
      <c r="C968" s="82"/>
      <c r="D968" s="82"/>
      <c r="E968" s="247">
        <f t="shared" si="65"/>
        <v>13.545671040133096</v>
      </c>
      <c r="F968" s="248">
        <f t="shared" si="66"/>
        <v>11.230650000000006</v>
      </c>
    </row>
    <row r="969" spans="1:6" x14ac:dyDescent="0.5">
      <c r="A969" s="243">
        <f t="shared" si="63"/>
        <v>0.93800000000000072</v>
      </c>
      <c r="B969" s="243">
        <f t="shared" si="64"/>
        <v>6.1999999999999278E-2</v>
      </c>
      <c r="C969" s="82"/>
      <c r="D969" s="82"/>
      <c r="E969" s="247">
        <f t="shared" si="65"/>
        <v>13.567427648231643</v>
      </c>
      <c r="F969" s="248">
        <f t="shared" si="66"/>
        <v>11.238100000000005</v>
      </c>
    </row>
    <row r="970" spans="1:6" x14ac:dyDescent="0.5">
      <c r="A970" s="243">
        <f t="shared" si="63"/>
        <v>0.93900000000000072</v>
      </c>
      <c r="B970" s="243">
        <f t="shared" si="64"/>
        <v>6.0999999999999277E-2</v>
      </c>
      <c r="C970" s="82"/>
      <c r="D970" s="82"/>
      <c r="E970" s="247">
        <f t="shared" si="65"/>
        <v>13.5891844989867</v>
      </c>
      <c r="F970" s="248">
        <f t="shared" si="66"/>
        <v>11.245550000000003</v>
      </c>
    </row>
    <row r="971" spans="1:6" x14ac:dyDescent="0.5">
      <c r="A971" s="243">
        <f t="shared" si="63"/>
        <v>0.94000000000000072</v>
      </c>
      <c r="B971" s="243">
        <f t="shared" si="64"/>
        <v>5.9999999999999276E-2</v>
      </c>
      <c r="C971" s="82"/>
      <c r="D971" s="82"/>
      <c r="E971" s="247">
        <f t="shared" si="65"/>
        <v>13.610941591234623</v>
      </c>
      <c r="F971" s="248">
        <f t="shared" si="66"/>
        <v>11.253000000000005</v>
      </c>
    </row>
    <row r="972" spans="1:6" x14ac:dyDescent="0.5">
      <c r="A972" s="243">
        <f t="shared" si="63"/>
        <v>0.94100000000000072</v>
      </c>
      <c r="B972" s="243">
        <f t="shared" si="64"/>
        <v>5.8999999999999275E-2</v>
      </c>
      <c r="C972" s="82"/>
      <c r="D972" s="82"/>
      <c r="E972" s="247">
        <f t="shared" si="65"/>
        <v>13.632698923819172</v>
      </c>
      <c r="F972" s="248">
        <f t="shared" si="66"/>
        <v>11.260450000000004</v>
      </c>
    </row>
    <row r="973" spans="1:6" x14ac:dyDescent="0.5">
      <c r="A973" s="243">
        <f t="shared" si="63"/>
        <v>0.94200000000000073</v>
      </c>
      <c r="B973" s="243">
        <f t="shared" si="64"/>
        <v>5.7999999999999274E-2</v>
      </c>
      <c r="C973" s="82"/>
      <c r="D973" s="82"/>
      <c r="E973" s="247">
        <f t="shared" si="65"/>
        <v>13.65445649559148</v>
      </c>
      <c r="F973" s="248">
        <f t="shared" si="66"/>
        <v>11.267900000000004</v>
      </c>
    </row>
    <row r="974" spans="1:6" x14ac:dyDescent="0.5">
      <c r="A974" s="243">
        <f t="shared" si="63"/>
        <v>0.94300000000000073</v>
      </c>
      <c r="B974" s="243">
        <f t="shared" si="64"/>
        <v>5.6999999999999273E-2</v>
      </c>
      <c r="C974" s="82"/>
      <c r="D974" s="82"/>
      <c r="E974" s="247">
        <f t="shared" si="65"/>
        <v>13.676214305409975</v>
      </c>
      <c r="F974" s="248">
        <f t="shared" si="66"/>
        <v>11.275350000000005</v>
      </c>
    </row>
    <row r="975" spans="1:6" x14ac:dyDescent="0.5">
      <c r="A975" s="243">
        <f t="shared" si="63"/>
        <v>0.94400000000000073</v>
      </c>
      <c r="B975" s="243">
        <f t="shared" si="64"/>
        <v>5.5999999999999273E-2</v>
      </c>
      <c r="C975" s="82"/>
      <c r="D975" s="82"/>
      <c r="E975" s="247">
        <f t="shared" si="65"/>
        <v>13.697972352140313</v>
      </c>
      <c r="F975" s="248">
        <f t="shared" si="66"/>
        <v>11.282800000000005</v>
      </c>
    </row>
    <row r="976" spans="1:6" x14ac:dyDescent="0.5">
      <c r="A976" s="243">
        <f t="shared" si="63"/>
        <v>0.94500000000000073</v>
      </c>
      <c r="B976" s="243">
        <f t="shared" si="64"/>
        <v>5.4999999999999272E-2</v>
      </c>
      <c r="C976" s="82"/>
      <c r="D976" s="82"/>
      <c r="E976" s="247">
        <f t="shared" si="65"/>
        <v>13.719730634655347</v>
      </c>
      <c r="F976" s="248">
        <f t="shared" si="66"/>
        <v>11.290250000000006</v>
      </c>
    </row>
    <row r="977" spans="1:6" x14ac:dyDescent="0.5">
      <c r="A977" s="243">
        <f t="shared" si="63"/>
        <v>0.94600000000000073</v>
      </c>
      <c r="B977" s="243">
        <f t="shared" si="64"/>
        <v>5.3999999999999271E-2</v>
      </c>
      <c r="C977" s="82"/>
      <c r="D977" s="82"/>
      <c r="E977" s="247">
        <f t="shared" si="65"/>
        <v>13.741489151835054</v>
      </c>
      <c r="F977" s="248">
        <f t="shared" si="66"/>
        <v>11.297700000000004</v>
      </c>
    </row>
    <row r="978" spans="1:6" x14ac:dyDescent="0.5">
      <c r="A978" s="243">
        <f t="shared" si="63"/>
        <v>0.94700000000000073</v>
      </c>
      <c r="B978" s="243">
        <f t="shared" si="64"/>
        <v>5.299999999999927E-2</v>
      </c>
      <c r="C978" s="82"/>
      <c r="D978" s="82"/>
      <c r="E978" s="247">
        <f t="shared" si="65"/>
        <v>13.763247902566473</v>
      </c>
      <c r="F978" s="248">
        <f t="shared" si="66"/>
        <v>11.305150000000005</v>
      </c>
    </row>
    <row r="979" spans="1:6" x14ac:dyDescent="0.5">
      <c r="A979" s="243">
        <f t="shared" si="63"/>
        <v>0.94800000000000073</v>
      </c>
      <c r="B979" s="243">
        <f t="shared" si="64"/>
        <v>5.1999999999999269E-2</v>
      </c>
      <c r="C979" s="82"/>
      <c r="D979" s="82"/>
      <c r="E979" s="247">
        <f t="shared" si="65"/>
        <v>13.785006885743671</v>
      </c>
      <c r="F979" s="248">
        <f t="shared" si="66"/>
        <v>11.312600000000005</v>
      </c>
    </row>
    <row r="980" spans="1:6" x14ac:dyDescent="0.5">
      <c r="A980" s="243">
        <f t="shared" si="63"/>
        <v>0.94900000000000073</v>
      </c>
      <c r="B980" s="243">
        <f t="shared" si="64"/>
        <v>5.0999999999999268E-2</v>
      </c>
      <c r="C980" s="82"/>
      <c r="D980" s="82"/>
      <c r="E980" s="247">
        <f t="shared" si="65"/>
        <v>13.806766100267668</v>
      </c>
      <c r="F980" s="248">
        <f t="shared" si="66"/>
        <v>11.320050000000005</v>
      </c>
    </row>
    <row r="981" spans="1:6" x14ac:dyDescent="0.5">
      <c r="A981" s="243">
        <f t="shared" si="63"/>
        <v>0.95000000000000073</v>
      </c>
      <c r="B981" s="243">
        <f t="shared" si="64"/>
        <v>4.9999999999999267E-2</v>
      </c>
      <c r="C981" s="82"/>
      <c r="D981" s="82"/>
      <c r="E981" s="247">
        <f t="shared" si="65"/>
        <v>13.828525545046386</v>
      </c>
      <c r="F981" s="248">
        <f t="shared" si="66"/>
        <v>11.327500000000004</v>
      </c>
    </row>
    <row r="982" spans="1:6" x14ac:dyDescent="0.5">
      <c r="A982" s="243">
        <f t="shared" si="63"/>
        <v>0.95100000000000073</v>
      </c>
      <c r="B982" s="243">
        <f t="shared" si="64"/>
        <v>4.8999999999999266E-2</v>
      </c>
      <c r="C982" s="82"/>
      <c r="D982" s="82"/>
      <c r="E982" s="247">
        <f t="shared" si="65"/>
        <v>13.850285218994605</v>
      </c>
      <c r="F982" s="248">
        <f t="shared" si="66"/>
        <v>11.334950000000005</v>
      </c>
    </row>
    <row r="983" spans="1:6" x14ac:dyDescent="0.5">
      <c r="A983" s="243">
        <f t="shared" si="63"/>
        <v>0.95200000000000073</v>
      </c>
      <c r="B983" s="243">
        <f t="shared" si="64"/>
        <v>4.7999999999999265E-2</v>
      </c>
      <c r="C983" s="82"/>
      <c r="D983" s="82"/>
      <c r="E983" s="247">
        <f t="shared" si="65"/>
        <v>13.872045121033899</v>
      </c>
      <c r="F983" s="248">
        <f t="shared" si="66"/>
        <v>11.342400000000005</v>
      </c>
    </row>
    <row r="984" spans="1:6" x14ac:dyDescent="0.5">
      <c r="A984" s="243">
        <f t="shared" si="63"/>
        <v>0.95300000000000074</v>
      </c>
      <c r="B984" s="243">
        <f t="shared" si="64"/>
        <v>4.6999999999999265E-2</v>
      </c>
      <c r="C984" s="82"/>
      <c r="D984" s="82"/>
      <c r="E984" s="247">
        <f t="shared" si="65"/>
        <v>13.893805250092592</v>
      </c>
      <c r="F984" s="248">
        <f t="shared" si="66"/>
        <v>11.349850000000004</v>
      </c>
    </row>
    <row r="985" spans="1:6" x14ac:dyDescent="0.5">
      <c r="A985" s="243">
        <f t="shared" si="63"/>
        <v>0.95400000000000074</v>
      </c>
      <c r="B985" s="243">
        <f t="shared" si="64"/>
        <v>4.5999999999999264E-2</v>
      </c>
      <c r="C985" s="82"/>
      <c r="D985" s="82"/>
      <c r="E985" s="247">
        <f t="shared" si="65"/>
        <v>13.915565605105689</v>
      </c>
      <c r="F985" s="248">
        <f t="shared" si="66"/>
        <v>11.357300000000006</v>
      </c>
    </row>
    <row r="986" spans="1:6" x14ac:dyDescent="0.5">
      <c r="A986" s="243">
        <f t="shared" si="63"/>
        <v>0.95500000000000074</v>
      </c>
      <c r="B986" s="243">
        <f t="shared" si="64"/>
        <v>4.4999999999999263E-2</v>
      </c>
      <c r="C986" s="82"/>
      <c r="D986" s="82"/>
      <c r="E986" s="247">
        <f t="shared" si="65"/>
        <v>13.937326185014845</v>
      </c>
      <c r="F986" s="248">
        <f t="shared" si="66"/>
        <v>11.364750000000004</v>
      </c>
    </row>
    <row r="987" spans="1:6" x14ac:dyDescent="0.5">
      <c r="A987" s="243">
        <f t="shared" si="63"/>
        <v>0.95600000000000074</v>
      </c>
      <c r="B987" s="243">
        <f t="shared" si="64"/>
        <v>4.3999999999999262E-2</v>
      </c>
      <c r="C987" s="82"/>
      <c r="D987" s="82"/>
      <c r="E987" s="247">
        <f t="shared" si="65"/>
        <v>13.959086988768298</v>
      </c>
      <c r="F987" s="248">
        <f t="shared" si="66"/>
        <v>11.372200000000005</v>
      </c>
    </row>
    <row r="988" spans="1:6" x14ac:dyDescent="0.5">
      <c r="A988" s="243">
        <f t="shared" si="63"/>
        <v>0.95700000000000074</v>
      </c>
      <c r="B988" s="243">
        <f t="shared" si="64"/>
        <v>4.2999999999999261E-2</v>
      </c>
      <c r="C988" s="82"/>
      <c r="D988" s="82"/>
      <c r="E988" s="247">
        <f t="shared" si="65"/>
        <v>13.980848015320833</v>
      </c>
      <c r="F988" s="248">
        <f t="shared" si="66"/>
        <v>11.379650000000005</v>
      </c>
    </row>
    <row r="989" spans="1:6" x14ac:dyDescent="0.5">
      <c r="A989" s="243">
        <f t="shared" si="63"/>
        <v>0.95800000000000074</v>
      </c>
      <c r="B989" s="243">
        <f t="shared" si="64"/>
        <v>4.199999999999926E-2</v>
      </c>
      <c r="C989" s="82"/>
      <c r="D989" s="82"/>
      <c r="E989" s="247">
        <f t="shared" si="65"/>
        <v>14.002609263633707</v>
      </c>
      <c r="F989" s="248">
        <f t="shared" si="66"/>
        <v>11.387100000000004</v>
      </c>
    </row>
    <row r="990" spans="1:6" x14ac:dyDescent="0.5">
      <c r="A990" s="243">
        <f t="shared" si="63"/>
        <v>0.95900000000000074</v>
      </c>
      <c r="B990" s="243">
        <f t="shared" si="64"/>
        <v>4.0999999999999259E-2</v>
      </c>
      <c r="C990" s="82"/>
      <c r="D990" s="82"/>
      <c r="E990" s="247">
        <f t="shared" si="65"/>
        <v>14.024370732674619</v>
      </c>
      <c r="F990" s="248">
        <f t="shared" si="66"/>
        <v>11.394550000000006</v>
      </c>
    </row>
    <row r="991" spans="1:6" x14ac:dyDescent="0.5">
      <c r="A991" s="243">
        <f t="shared" si="63"/>
        <v>0.96000000000000074</v>
      </c>
      <c r="B991" s="243">
        <f t="shared" si="64"/>
        <v>3.9999999999999258E-2</v>
      </c>
      <c r="C991" s="82"/>
      <c r="D991" s="82"/>
      <c r="E991" s="247">
        <f t="shared" si="65"/>
        <v>14.046132421417663</v>
      </c>
      <c r="F991" s="248">
        <f t="shared" si="66"/>
        <v>11.402000000000005</v>
      </c>
    </row>
    <row r="992" spans="1:6" x14ac:dyDescent="0.5">
      <c r="A992" s="243">
        <f t="shared" si="63"/>
        <v>0.96100000000000074</v>
      </c>
      <c r="B992" s="243">
        <f t="shared" si="64"/>
        <v>3.8999999999999257E-2</v>
      </c>
      <c r="C992" s="82"/>
      <c r="D992" s="82"/>
      <c r="E992" s="247">
        <f t="shared" si="65"/>
        <v>14.067894328843263</v>
      </c>
      <c r="F992" s="248">
        <f t="shared" si="66"/>
        <v>11.409450000000005</v>
      </c>
    </row>
    <row r="993" spans="1:6" x14ac:dyDescent="0.5">
      <c r="A993" s="243">
        <f t="shared" si="63"/>
        <v>0.96200000000000074</v>
      </c>
      <c r="B993" s="243">
        <f t="shared" si="64"/>
        <v>3.7999999999999257E-2</v>
      </c>
      <c r="C993" s="82"/>
      <c r="D993" s="82"/>
      <c r="E993" s="247">
        <f t="shared" si="65"/>
        <v>14.089656453938131</v>
      </c>
      <c r="F993" s="248">
        <f t="shared" si="66"/>
        <v>11.416900000000005</v>
      </c>
    </row>
    <row r="994" spans="1:6" x14ac:dyDescent="0.5">
      <c r="A994" s="243">
        <f t="shared" ref="A994:A1031" si="67">+A993+0.1%</f>
        <v>0.96300000000000074</v>
      </c>
      <c r="B994" s="243">
        <f t="shared" ref="B994:B1031" si="68">1-A994</f>
        <v>3.6999999999999256E-2</v>
      </c>
      <c r="C994" s="82"/>
      <c r="D994" s="82"/>
      <c r="E994" s="247">
        <f t="shared" ref="E994:E1031" si="69">SQRT((A994*$B$7)^2+(B994*$B$8)^2+2*$B$7*A994*$B$8*B994*$E$12)</f>
        <v>14.111418795695224</v>
      </c>
      <c r="F994" s="248">
        <f t="shared" ref="F994:F1031" si="70">+A994*$B$5+B994*$B$6</f>
        <v>11.424350000000006</v>
      </c>
    </row>
    <row r="995" spans="1:6" x14ac:dyDescent="0.5">
      <c r="A995" s="243">
        <f t="shared" si="67"/>
        <v>0.96400000000000075</v>
      </c>
      <c r="B995" s="243">
        <f t="shared" si="68"/>
        <v>3.5999999999999255E-2</v>
      </c>
      <c r="C995" s="82"/>
      <c r="D995" s="82"/>
      <c r="E995" s="247">
        <f t="shared" si="69"/>
        <v>14.133181353113688</v>
      </c>
      <c r="F995" s="248">
        <f t="shared" si="70"/>
        <v>11.431800000000004</v>
      </c>
    </row>
    <row r="996" spans="1:6" x14ac:dyDescent="0.5">
      <c r="A996" s="243">
        <f t="shared" si="67"/>
        <v>0.96500000000000075</v>
      </c>
      <c r="B996" s="243">
        <f t="shared" si="68"/>
        <v>3.4999999999999254E-2</v>
      </c>
      <c r="C996" s="82"/>
      <c r="D996" s="82"/>
      <c r="E996" s="247">
        <f t="shared" si="69"/>
        <v>14.154944125198815</v>
      </c>
      <c r="F996" s="248">
        <f t="shared" si="70"/>
        <v>11.439250000000005</v>
      </c>
    </row>
    <row r="997" spans="1:6" x14ac:dyDescent="0.5">
      <c r="A997" s="243">
        <f t="shared" si="67"/>
        <v>0.96600000000000075</v>
      </c>
      <c r="B997" s="243">
        <f t="shared" si="68"/>
        <v>3.3999999999999253E-2</v>
      </c>
      <c r="C997" s="82"/>
      <c r="D997" s="82"/>
      <c r="E997" s="247">
        <f t="shared" si="69"/>
        <v>14.176707110961997</v>
      </c>
      <c r="F997" s="248">
        <f t="shared" si="70"/>
        <v>11.446700000000005</v>
      </c>
    </row>
    <row r="998" spans="1:6" x14ac:dyDescent="0.5">
      <c r="A998" s="243">
        <f t="shared" si="67"/>
        <v>0.96700000000000075</v>
      </c>
      <c r="B998" s="243">
        <f t="shared" si="68"/>
        <v>3.2999999999999252E-2</v>
      </c>
      <c r="C998" s="82"/>
      <c r="D998" s="82"/>
      <c r="E998" s="247">
        <f t="shared" si="69"/>
        <v>14.198470309420676</v>
      </c>
      <c r="F998" s="248">
        <f t="shared" si="70"/>
        <v>11.454150000000004</v>
      </c>
    </row>
    <row r="999" spans="1:6" x14ac:dyDescent="0.5">
      <c r="A999" s="243">
        <f t="shared" si="67"/>
        <v>0.96800000000000075</v>
      </c>
      <c r="B999" s="243">
        <f t="shared" si="68"/>
        <v>3.1999999999999251E-2</v>
      </c>
      <c r="C999" s="82"/>
      <c r="D999" s="82"/>
      <c r="E999" s="247">
        <f t="shared" si="69"/>
        <v>14.220233719598298</v>
      </c>
      <c r="F999" s="248">
        <f t="shared" si="70"/>
        <v>11.461600000000006</v>
      </c>
    </row>
    <row r="1000" spans="1:6" x14ac:dyDescent="0.5">
      <c r="A1000" s="243">
        <f t="shared" si="67"/>
        <v>0.96900000000000075</v>
      </c>
      <c r="B1000" s="243">
        <f t="shared" si="68"/>
        <v>3.099999999999925E-2</v>
      </c>
      <c r="C1000" s="82"/>
      <c r="D1000" s="82"/>
      <c r="E1000" s="247">
        <f t="shared" si="69"/>
        <v>14.241997340524271</v>
      </c>
      <c r="F1000" s="248">
        <f t="shared" si="70"/>
        <v>11.469050000000005</v>
      </c>
    </row>
    <row r="1001" spans="1:6" x14ac:dyDescent="0.5">
      <c r="A1001" s="243">
        <f t="shared" si="67"/>
        <v>0.97000000000000075</v>
      </c>
      <c r="B1001" s="243">
        <f t="shared" si="68"/>
        <v>2.9999999999999249E-2</v>
      </c>
      <c r="C1001" s="82"/>
      <c r="D1001" s="82"/>
      <c r="E1001" s="247">
        <f t="shared" si="69"/>
        <v>14.263761171233922</v>
      </c>
      <c r="F1001" s="248">
        <f t="shared" si="70"/>
        <v>11.476500000000003</v>
      </c>
    </row>
    <row r="1002" spans="1:6" x14ac:dyDescent="0.5">
      <c r="A1002" s="243">
        <f t="shared" si="67"/>
        <v>0.97100000000000075</v>
      </c>
      <c r="B1002" s="243">
        <f t="shared" si="68"/>
        <v>2.8999999999999249E-2</v>
      </c>
      <c r="C1002" s="82"/>
      <c r="D1002" s="82"/>
      <c r="E1002" s="247">
        <f t="shared" si="69"/>
        <v>14.285525210768434</v>
      </c>
      <c r="F1002" s="248">
        <f t="shared" si="70"/>
        <v>11.483950000000005</v>
      </c>
    </row>
    <row r="1003" spans="1:6" x14ac:dyDescent="0.5">
      <c r="A1003" s="243">
        <f t="shared" si="67"/>
        <v>0.97200000000000075</v>
      </c>
      <c r="B1003" s="243">
        <f t="shared" si="68"/>
        <v>2.7999999999999248E-2</v>
      </c>
      <c r="C1003" s="82"/>
      <c r="D1003" s="82"/>
      <c r="E1003" s="247">
        <f t="shared" si="69"/>
        <v>14.307289458174823</v>
      </c>
      <c r="F1003" s="248">
        <f t="shared" si="70"/>
        <v>11.491400000000004</v>
      </c>
    </row>
    <row r="1004" spans="1:6" x14ac:dyDescent="0.5">
      <c r="A1004" s="243">
        <f t="shared" si="67"/>
        <v>0.97300000000000075</v>
      </c>
      <c r="B1004" s="243">
        <f t="shared" si="68"/>
        <v>2.6999999999999247E-2</v>
      </c>
      <c r="C1004" s="82"/>
      <c r="D1004" s="82"/>
      <c r="E1004" s="247">
        <f t="shared" si="69"/>
        <v>14.329053912505895</v>
      </c>
      <c r="F1004" s="248">
        <f t="shared" si="70"/>
        <v>11.498850000000006</v>
      </c>
    </row>
    <row r="1005" spans="1:6" x14ac:dyDescent="0.5">
      <c r="A1005" s="243">
        <f t="shared" si="67"/>
        <v>0.97400000000000075</v>
      </c>
      <c r="B1005" s="243">
        <f t="shared" si="68"/>
        <v>2.5999999999999246E-2</v>
      </c>
      <c r="C1005" s="82"/>
      <c r="D1005" s="82"/>
      <c r="E1005" s="247">
        <f t="shared" si="69"/>
        <v>14.350818572820176</v>
      </c>
      <c r="F1005" s="248">
        <f t="shared" si="70"/>
        <v>11.506300000000005</v>
      </c>
    </row>
    <row r="1006" spans="1:6" x14ac:dyDescent="0.5">
      <c r="A1006" s="243">
        <f t="shared" si="67"/>
        <v>0.97500000000000075</v>
      </c>
      <c r="B1006" s="243">
        <f t="shared" si="68"/>
        <v>2.4999999999999245E-2</v>
      </c>
      <c r="C1006" s="82"/>
      <c r="D1006" s="82"/>
      <c r="E1006" s="247">
        <f t="shared" si="69"/>
        <v>14.372583438181895</v>
      </c>
      <c r="F1006" s="248">
        <f t="shared" si="70"/>
        <v>11.513750000000005</v>
      </c>
    </row>
    <row r="1007" spans="1:6" x14ac:dyDescent="0.5">
      <c r="A1007" s="243">
        <f t="shared" si="67"/>
        <v>0.97600000000000076</v>
      </c>
      <c r="B1007" s="243">
        <f t="shared" si="68"/>
        <v>2.3999999999999244E-2</v>
      </c>
      <c r="C1007" s="82"/>
      <c r="D1007" s="82"/>
      <c r="E1007" s="247">
        <f t="shared" si="69"/>
        <v>14.394348507660931</v>
      </c>
      <c r="F1007" s="248">
        <f t="shared" si="70"/>
        <v>11.521200000000006</v>
      </c>
    </row>
    <row r="1008" spans="1:6" x14ac:dyDescent="0.5">
      <c r="A1008" s="243">
        <f t="shared" si="67"/>
        <v>0.97700000000000076</v>
      </c>
      <c r="B1008" s="243">
        <f t="shared" si="68"/>
        <v>2.2999999999999243E-2</v>
      </c>
      <c r="C1008" s="82"/>
      <c r="D1008" s="82"/>
      <c r="E1008" s="247">
        <f t="shared" si="69"/>
        <v>14.416113780332774</v>
      </c>
      <c r="F1008" s="248">
        <f t="shared" si="70"/>
        <v>11.528650000000004</v>
      </c>
    </row>
    <row r="1009" spans="1:6" x14ac:dyDescent="0.5">
      <c r="A1009" s="243">
        <f t="shared" si="67"/>
        <v>0.97800000000000076</v>
      </c>
      <c r="B1009" s="243">
        <f t="shared" si="68"/>
        <v>2.1999999999999242E-2</v>
      </c>
      <c r="C1009" s="82"/>
      <c r="D1009" s="82"/>
      <c r="E1009" s="247">
        <f t="shared" si="69"/>
        <v>14.437879255278473</v>
      </c>
      <c r="F1009" s="248">
        <f t="shared" si="70"/>
        <v>11.536100000000005</v>
      </c>
    </row>
    <row r="1010" spans="1:6" x14ac:dyDescent="0.5">
      <c r="A1010" s="243">
        <f t="shared" si="67"/>
        <v>0.97900000000000076</v>
      </c>
      <c r="B1010" s="243">
        <f t="shared" si="68"/>
        <v>2.0999999999999241E-2</v>
      </c>
      <c r="C1010" s="82"/>
      <c r="D1010" s="82"/>
      <c r="E1010" s="247">
        <f t="shared" si="69"/>
        <v>14.459644931584609</v>
      </c>
      <c r="F1010" s="248">
        <f t="shared" si="70"/>
        <v>11.543550000000005</v>
      </c>
    </row>
    <row r="1011" spans="1:6" x14ac:dyDescent="0.5">
      <c r="A1011" s="243">
        <f t="shared" si="67"/>
        <v>0.98000000000000076</v>
      </c>
      <c r="B1011" s="243">
        <f t="shared" si="68"/>
        <v>1.9999999999999241E-2</v>
      </c>
      <c r="C1011" s="82"/>
      <c r="D1011" s="82"/>
      <c r="E1011" s="247">
        <f t="shared" si="69"/>
        <v>14.481410808343242</v>
      </c>
      <c r="F1011" s="248">
        <f t="shared" si="70"/>
        <v>11.551000000000005</v>
      </c>
    </row>
    <row r="1012" spans="1:6" x14ac:dyDescent="0.5">
      <c r="A1012" s="243">
        <f t="shared" si="67"/>
        <v>0.98100000000000076</v>
      </c>
      <c r="B1012" s="243">
        <f t="shared" si="68"/>
        <v>1.899999999999924E-2</v>
      </c>
      <c r="C1012" s="82"/>
      <c r="D1012" s="82"/>
      <c r="E1012" s="247">
        <f t="shared" si="69"/>
        <v>14.503176884651875</v>
      </c>
      <c r="F1012" s="248">
        <f t="shared" si="70"/>
        <v>11.558450000000004</v>
      </c>
    </row>
    <row r="1013" spans="1:6" x14ac:dyDescent="0.5">
      <c r="A1013" s="243">
        <f t="shared" si="67"/>
        <v>0.98200000000000076</v>
      </c>
      <c r="B1013" s="243">
        <f t="shared" si="68"/>
        <v>1.7999999999999239E-2</v>
      </c>
      <c r="C1013" s="82"/>
      <c r="D1013" s="82"/>
      <c r="E1013" s="247">
        <f t="shared" si="69"/>
        <v>14.524943159613413</v>
      </c>
      <c r="F1013" s="248">
        <f t="shared" si="70"/>
        <v>11.565900000000006</v>
      </c>
    </row>
    <row r="1014" spans="1:6" x14ac:dyDescent="0.5">
      <c r="A1014" s="243">
        <f t="shared" si="67"/>
        <v>0.98300000000000076</v>
      </c>
      <c r="B1014" s="243">
        <f t="shared" si="68"/>
        <v>1.6999999999999238E-2</v>
      </c>
      <c r="C1014" s="82"/>
      <c r="D1014" s="82"/>
      <c r="E1014" s="247">
        <f t="shared" si="69"/>
        <v>14.546709632336121</v>
      </c>
      <c r="F1014" s="248">
        <f t="shared" si="70"/>
        <v>11.573350000000005</v>
      </c>
    </row>
    <row r="1015" spans="1:6" x14ac:dyDescent="0.5">
      <c r="A1015" s="243">
        <f t="shared" si="67"/>
        <v>0.98400000000000076</v>
      </c>
      <c r="B1015" s="243">
        <f t="shared" si="68"/>
        <v>1.5999999999999237E-2</v>
      </c>
      <c r="C1015" s="82"/>
      <c r="D1015" s="82"/>
      <c r="E1015" s="247">
        <f t="shared" si="69"/>
        <v>14.568476301933586</v>
      </c>
      <c r="F1015" s="248">
        <f t="shared" si="70"/>
        <v>11.580800000000004</v>
      </c>
    </row>
    <row r="1016" spans="1:6" x14ac:dyDescent="0.5">
      <c r="A1016" s="243">
        <f t="shared" si="67"/>
        <v>0.98500000000000076</v>
      </c>
      <c r="B1016" s="243">
        <f t="shared" si="68"/>
        <v>1.4999999999999236E-2</v>
      </c>
      <c r="C1016" s="82"/>
      <c r="D1016" s="82"/>
      <c r="E1016" s="247">
        <f t="shared" si="69"/>
        <v>14.590243167524676</v>
      </c>
      <c r="F1016" s="248">
        <f t="shared" si="70"/>
        <v>11.588250000000006</v>
      </c>
    </row>
    <row r="1017" spans="1:6" x14ac:dyDescent="0.5">
      <c r="A1017" s="243">
        <f t="shared" si="67"/>
        <v>0.98600000000000076</v>
      </c>
      <c r="B1017" s="243">
        <f t="shared" si="68"/>
        <v>1.3999999999999235E-2</v>
      </c>
      <c r="C1017" s="82"/>
      <c r="D1017" s="82"/>
      <c r="E1017" s="247">
        <f t="shared" si="69"/>
        <v>14.612010228233503</v>
      </c>
      <c r="F1017" s="248">
        <f t="shared" si="70"/>
        <v>11.595700000000004</v>
      </c>
    </row>
    <row r="1018" spans="1:6" x14ac:dyDescent="0.5">
      <c r="A1018" s="243">
        <f t="shared" si="67"/>
        <v>0.98700000000000077</v>
      </c>
      <c r="B1018" s="243">
        <f t="shared" si="68"/>
        <v>1.2999999999999234E-2</v>
      </c>
      <c r="C1018" s="82"/>
      <c r="D1018" s="82"/>
      <c r="E1018" s="247">
        <f t="shared" si="69"/>
        <v>14.63377748318938</v>
      </c>
      <c r="F1018" s="248">
        <f t="shared" si="70"/>
        <v>11.603150000000005</v>
      </c>
    </row>
    <row r="1019" spans="1:6" x14ac:dyDescent="0.5">
      <c r="A1019" s="243">
        <f t="shared" si="67"/>
        <v>0.98800000000000077</v>
      </c>
      <c r="B1019" s="243">
        <f t="shared" si="68"/>
        <v>1.1999999999999234E-2</v>
      </c>
      <c r="C1019" s="82"/>
      <c r="D1019" s="82"/>
      <c r="E1019" s="247">
        <f t="shared" si="69"/>
        <v>14.655544931526787</v>
      </c>
      <c r="F1019" s="248">
        <f t="shared" si="70"/>
        <v>11.610600000000005</v>
      </c>
    </row>
    <row r="1020" spans="1:6" x14ac:dyDescent="0.5">
      <c r="A1020" s="243">
        <f t="shared" si="67"/>
        <v>0.98900000000000077</v>
      </c>
      <c r="B1020" s="243">
        <f t="shared" si="68"/>
        <v>1.0999999999999233E-2</v>
      </c>
      <c r="C1020" s="82"/>
      <c r="D1020" s="82"/>
      <c r="E1020" s="247">
        <f t="shared" si="69"/>
        <v>14.677312572385331</v>
      </c>
      <c r="F1020" s="248">
        <f t="shared" si="70"/>
        <v>11.618050000000004</v>
      </c>
    </row>
    <row r="1021" spans="1:6" x14ac:dyDescent="0.5">
      <c r="A1021" s="243">
        <f t="shared" si="67"/>
        <v>0.99000000000000077</v>
      </c>
      <c r="B1021" s="243">
        <f t="shared" si="68"/>
        <v>9.9999999999992317E-3</v>
      </c>
      <c r="C1021" s="82"/>
      <c r="D1021" s="82"/>
      <c r="E1021" s="247">
        <f t="shared" si="69"/>
        <v>14.699080404909706</v>
      </c>
      <c r="F1021" s="248">
        <f t="shared" si="70"/>
        <v>11.625500000000006</v>
      </c>
    </row>
    <row r="1022" spans="1:6" x14ac:dyDescent="0.5">
      <c r="A1022" s="243">
        <f t="shared" si="67"/>
        <v>0.99100000000000077</v>
      </c>
      <c r="B1022" s="243">
        <f t="shared" si="68"/>
        <v>8.9999999999992308E-3</v>
      </c>
      <c r="C1022" s="82"/>
      <c r="D1022" s="82"/>
      <c r="E1022" s="247">
        <f t="shared" si="69"/>
        <v>14.720848428249662</v>
      </c>
      <c r="F1022" s="248">
        <f t="shared" si="70"/>
        <v>11.632950000000005</v>
      </c>
    </row>
    <row r="1023" spans="1:6" x14ac:dyDescent="0.5">
      <c r="A1023" s="243">
        <f t="shared" si="67"/>
        <v>0.99200000000000077</v>
      </c>
      <c r="B1023" s="243">
        <f t="shared" si="68"/>
        <v>7.9999999999992299E-3</v>
      </c>
      <c r="C1023" s="82"/>
      <c r="D1023" s="82"/>
      <c r="E1023" s="247">
        <f t="shared" si="69"/>
        <v>14.742616641559952</v>
      </c>
      <c r="F1023" s="248">
        <f t="shared" si="70"/>
        <v>11.640400000000005</v>
      </c>
    </row>
    <row r="1024" spans="1:6" x14ac:dyDescent="0.5">
      <c r="A1024" s="243">
        <f t="shared" si="67"/>
        <v>0.99300000000000077</v>
      </c>
      <c r="B1024" s="243">
        <f t="shared" si="68"/>
        <v>6.9999999999992291E-3</v>
      </c>
      <c r="C1024" s="82"/>
      <c r="D1024" s="82"/>
      <c r="E1024" s="247">
        <f t="shared" si="69"/>
        <v>14.764385044000326</v>
      </c>
      <c r="F1024" s="248">
        <f t="shared" si="70"/>
        <v>11.647850000000005</v>
      </c>
    </row>
    <row r="1025" spans="1:6" x14ac:dyDescent="0.5">
      <c r="A1025" s="243">
        <f t="shared" si="67"/>
        <v>0.99400000000000077</v>
      </c>
      <c r="B1025" s="243">
        <f t="shared" si="68"/>
        <v>5.9999999999992282E-3</v>
      </c>
      <c r="C1025" s="82"/>
      <c r="D1025" s="82"/>
      <c r="E1025" s="247">
        <f t="shared" si="69"/>
        <v>14.786153634735454</v>
      </c>
      <c r="F1025" s="248">
        <f t="shared" si="70"/>
        <v>11.655300000000006</v>
      </c>
    </row>
    <row r="1026" spans="1:6" x14ac:dyDescent="0.5">
      <c r="A1026" s="243">
        <f t="shared" si="67"/>
        <v>0.99500000000000077</v>
      </c>
      <c r="B1026" s="243">
        <f t="shared" si="68"/>
        <v>4.9999999999992273E-3</v>
      </c>
      <c r="C1026" s="82"/>
      <c r="D1026" s="82"/>
      <c r="E1026" s="247">
        <f t="shared" si="69"/>
        <v>14.807922412934925</v>
      </c>
      <c r="F1026" s="248">
        <f t="shared" si="70"/>
        <v>11.662750000000004</v>
      </c>
    </row>
    <row r="1027" spans="1:6" x14ac:dyDescent="0.5">
      <c r="A1027" s="243">
        <f t="shared" si="67"/>
        <v>0.99600000000000077</v>
      </c>
      <c r="B1027" s="243">
        <f t="shared" si="68"/>
        <v>3.9999999999992264E-3</v>
      </c>
      <c r="C1027" s="82"/>
      <c r="D1027" s="82"/>
      <c r="E1027" s="247">
        <f t="shared" si="69"/>
        <v>14.829691377773189</v>
      </c>
      <c r="F1027" s="248">
        <f t="shared" si="70"/>
        <v>11.670200000000005</v>
      </c>
    </row>
    <row r="1028" spans="1:6" x14ac:dyDescent="0.5">
      <c r="A1028" s="243">
        <f t="shared" si="67"/>
        <v>0.99700000000000077</v>
      </c>
      <c r="B1028" s="243">
        <f t="shared" si="68"/>
        <v>2.9999999999992255E-3</v>
      </c>
      <c r="C1028" s="82"/>
      <c r="D1028" s="82"/>
      <c r="E1028" s="247">
        <f t="shared" si="69"/>
        <v>14.851460528429534</v>
      </c>
      <c r="F1028" s="248">
        <f t="shared" si="70"/>
        <v>11.677650000000005</v>
      </c>
    </row>
    <row r="1029" spans="1:6" x14ac:dyDescent="0.5">
      <c r="A1029" s="243">
        <f t="shared" si="67"/>
        <v>0.99800000000000078</v>
      </c>
      <c r="B1029" s="243">
        <f t="shared" si="68"/>
        <v>1.9999999999992246E-3</v>
      </c>
      <c r="C1029" s="82"/>
      <c r="D1029" s="82"/>
      <c r="E1029" s="247">
        <f t="shared" si="69"/>
        <v>14.873229864088046</v>
      </c>
      <c r="F1029" s="248">
        <f t="shared" si="70"/>
        <v>11.685100000000004</v>
      </c>
    </row>
    <row r="1030" spans="1:6" x14ac:dyDescent="0.5">
      <c r="A1030" s="243">
        <f t="shared" si="67"/>
        <v>0.99900000000000078</v>
      </c>
      <c r="B1030" s="243">
        <f t="shared" si="68"/>
        <v>9.9999999999922373E-4</v>
      </c>
      <c r="C1030" s="82"/>
      <c r="D1030" s="82"/>
      <c r="E1030" s="247">
        <f t="shared" si="69"/>
        <v>14.894999383937567</v>
      </c>
      <c r="F1030" s="248">
        <f t="shared" si="70"/>
        <v>11.692550000000006</v>
      </c>
    </row>
    <row r="1031" spans="1:6" x14ac:dyDescent="0.5">
      <c r="A1031" s="243">
        <f t="shared" si="67"/>
        <v>1.0000000000000007</v>
      </c>
      <c r="B1031" s="243">
        <f t="shared" si="68"/>
        <v>0</v>
      </c>
      <c r="C1031" s="82"/>
      <c r="D1031" s="82"/>
      <c r="E1031" s="247">
        <f t="shared" si="69"/>
        <v>14.916769087171669</v>
      </c>
      <c r="F1031" s="248">
        <f t="shared" si="70"/>
        <v>11.700000000000006</v>
      </c>
    </row>
  </sheetData>
  <mergeCells count="1">
    <mergeCell ref="A13:B13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C7A3C-03ED-493B-8D18-C5F8EFAA5D7C}">
  <dimension ref="A2:N28"/>
  <sheetViews>
    <sheetView showGridLines="0" workbookViewId="0">
      <selection activeCell="G31" sqref="G31"/>
    </sheetView>
  </sheetViews>
  <sheetFormatPr defaultRowHeight="14.35" x14ac:dyDescent="0.5"/>
  <cols>
    <col min="1" max="1" width="14" customWidth="1"/>
    <col min="2" max="2" width="9" customWidth="1"/>
    <col min="3" max="3" width="8.234375" customWidth="1"/>
    <col min="4" max="5" width="10.234375" customWidth="1"/>
    <col min="6" max="6" width="3.05859375" customWidth="1"/>
    <col min="7" max="8" width="9.64453125" customWidth="1"/>
    <col min="9" max="9" width="2.52734375" customWidth="1"/>
    <col min="10" max="10" width="10.1171875" customWidth="1"/>
    <col min="11" max="11" width="9" customWidth="1"/>
    <col min="12" max="12" width="2.46875" customWidth="1"/>
    <col min="13" max="13" width="10.234375" customWidth="1"/>
    <col min="14" max="14" width="9.1171875" customWidth="1"/>
    <col min="15" max="15" width="1.9375" customWidth="1"/>
  </cols>
  <sheetData>
    <row r="2" spans="1:14" ht="17.7" x14ac:dyDescent="0.55000000000000004">
      <c r="A2" s="35" t="s">
        <v>52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ht="11.45" customHeight="1" x14ac:dyDescent="0.5"/>
    <row r="4" spans="1:14" x14ac:dyDescent="0.5">
      <c r="A4" s="102" t="s">
        <v>63</v>
      </c>
      <c r="B4" s="103"/>
    </row>
    <row r="5" spans="1:14" x14ac:dyDescent="0.5">
      <c r="A5" s="16" t="s">
        <v>31</v>
      </c>
      <c r="B5" s="272">
        <f>+'Fig. 2.1'!F11</f>
        <v>11.7</v>
      </c>
      <c r="C5" s="38"/>
      <c r="D5" s="38"/>
      <c r="E5" s="38"/>
      <c r="F5" s="38"/>
    </row>
    <row r="6" spans="1:14" x14ac:dyDescent="0.5">
      <c r="A6" s="16" t="s">
        <v>32</v>
      </c>
      <c r="B6" s="272">
        <f>+'Fig. 2.1'!L11</f>
        <v>4.25</v>
      </c>
      <c r="C6" s="38"/>
      <c r="D6" s="38"/>
      <c r="E6" s="38"/>
      <c r="F6" s="38"/>
    </row>
    <row r="7" spans="1:14" x14ac:dyDescent="0.5">
      <c r="A7" s="16" t="s">
        <v>33</v>
      </c>
      <c r="B7" s="272">
        <f>+'Fig. 2.1'!I12</f>
        <v>14.916769087171659</v>
      </c>
      <c r="C7" s="38"/>
      <c r="D7" s="38"/>
      <c r="E7" s="38"/>
      <c r="F7" s="38"/>
    </row>
    <row r="8" spans="1:14" x14ac:dyDescent="0.5">
      <c r="A8" s="16" t="s">
        <v>64</v>
      </c>
      <c r="B8" s="272">
        <f>+'Fig. 2.1'!O12</f>
        <v>7.0489360899358422</v>
      </c>
      <c r="C8" s="38"/>
      <c r="D8" s="38"/>
      <c r="E8" s="38"/>
      <c r="F8" s="38"/>
    </row>
    <row r="9" spans="1:14" x14ac:dyDescent="0.5">
      <c r="A9" s="16" t="s">
        <v>51</v>
      </c>
      <c r="B9" s="272">
        <f>+M12</f>
        <v>-0.97220707978637788</v>
      </c>
      <c r="C9" s="38"/>
      <c r="D9" s="38"/>
      <c r="E9" s="38"/>
      <c r="F9" s="38"/>
    </row>
    <row r="10" spans="1:14" ht="10.7" customHeight="1" thickBot="1" x14ac:dyDescent="0.55000000000000004">
      <c r="A10" s="16"/>
      <c r="B10" s="71"/>
      <c r="C10" s="38"/>
      <c r="D10" s="38"/>
      <c r="E10" s="38"/>
      <c r="F10" s="38"/>
    </row>
    <row r="11" spans="1:14" ht="17.45" customHeight="1" thickBot="1" x14ac:dyDescent="0.55000000000000004">
      <c r="A11" s="72"/>
      <c r="B11" s="71"/>
      <c r="C11" s="38"/>
      <c r="D11" s="75" t="s">
        <v>54</v>
      </c>
      <c r="E11" s="76"/>
      <c r="F11" s="73"/>
      <c r="G11" s="75" t="s">
        <v>55</v>
      </c>
      <c r="H11" s="76"/>
      <c r="I11" s="74"/>
      <c r="J11" s="75" t="s">
        <v>56</v>
      </c>
      <c r="K11" s="76"/>
      <c r="L11" s="74"/>
      <c r="M11" s="75" t="s">
        <v>66</v>
      </c>
      <c r="N11" s="76"/>
    </row>
    <row r="12" spans="1:14" ht="12.7" customHeight="1" thickBot="1" x14ac:dyDescent="0.55000000000000004">
      <c r="A12" s="90" t="s">
        <v>57</v>
      </c>
      <c r="B12" s="91"/>
      <c r="C12" s="92"/>
      <c r="D12" s="95">
        <v>0</v>
      </c>
      <c r="E12" s="96"/>
      <c r="F12" s="93"/>
      <c r="G12" s="95">
        <v>1</v>
      </c>
      <c r="H12" s="96"/>
      <c r="I12" s="94"/>
      <c r="J12" s="95">
        <v>-1</v>
      </c>
      <c r="K12" s="96"/>
      <c r="L12" s="94"/>
      <c r="M12" s="95">
        <f>+'Fig. 2.1'!O28</f>
        <v>-0.97220707978637788</v>
      </c>
      <c r="N12" s="96"/>
    </row>
    <row r="13" spans="1:14" x14ac:dyDescent="0.5">
      <c r="A13" s="288" t="s">
        <v>34</v>
      </c>
      <c r="B13" s="288"/>
      <c r="C13" s="39"/>
      <c r="D13" s="87" t="s">
        <v>67</v>
      </c>
      <c r="E13" s="88" t="s">
        <v>68</v>
      </c>
      <c r="F13" s="89"/>
      <c r="G13" s="87" t="s">
        <v>67</v>
      </c>
      <c r="H13" s="88" t="s">
        <v>68</v>
      </c>
      <c r="I13" s="89"/>
      <c r="J13" s="87" t="s">
        <v>67</v>
      </c>
      <c r="K13" s="88" t="s">
        <v>68</v>
      </c>
      <c r="L13" s="89"/>
      <c r="M13" s="87" t="s">
        <v>67</v>
      </c>
      <c r="N13" s="88" t="s">
        <v>68</v>
      </c>
    </row>
    <row r="14" spans="1:14" ht="15.35" x14ac:dyDescent="0.5">
      <c r="A14" s="40" t="s">
        <v>58</v>
      </c>
      <c r="B14" s="40" t="s">
        <v>59</v>
      </c>
      <c r="C14" s="82"/>
      <c r="D14" s="85" t="s">
        <v>62</v>
      </c>
      <c r="E14" s="86" t="s">
        <v>60</v>
      </c>
      <c r="F14" s="82"/>
      <c r="G14" s="85" t="s">
        <v>62</v>
      </c>
      <c r="H14" s="86" t="s">
        <v>60</v>
      </c>
      <c r="I14" s="82"/>
      <c r="J14" s="85" t="s">
        <v>62</v>
      </c>
      <c r="K14" s="86" t="s">
        <v>60</v>
      </c>
      <c r="L14" s="82"/>
      <c r="M14" s="85" t="s">
        <v>62</v>
      </c>
      <c r="N14" s="86" t="s">
        <v>60</v>
      </c>
    </row>
    <row r="15" spans="1:14" x14ac:dyDescent="0.5">
      <c r="A15" s="77">
        <v>0</v>
      </c>
      <c r="B15" s="78">
        <f t="shared" ref="B15:B25" si="0">1-A15</f>
        <v>1</v>
      </c>
      <c r="C15" s="44"/>
      <c r="D15" s="97">
        <f>SQRT((A15*$B$7)^2+(B15*$B$8)^2+2*$B$7*A15*$B$8*B15*$D$12)</f>
        <v>7.0489360899358422</v>
      </c>
      <c r="E15" s="98">
        <f>+A15*$B$5+B15*$B$6</f>
        <v>4.25</v>
      </c>
      <c r="F15" s="44"/>
      <c r="G15" s="97">
        <f>SQRT((A15*$B$7)^2+(B15*$B$8)^2+2*$B$7*A15*$B$8*B15*$G$12)</f>
        <v>7.0489360899358422</v>
      </c>
      <c r="H15" s="98">
        <f>+A15*$B$5+B15*$B$6</f>
        <v>4.25</v>
      </c>
      <c r="I15" s="44"/>
      <c r="J15" s="79">
        <f>SQRT((A15*$B$7)^2+(B15*$B$8)^2+2*$B$7*A15*$B$8*B15*$J$12)</f>
        <v>7.0489360899358422</v>
      </c>
      <c r="K15" s="80">
        <f>+A15*$B$5+B15*$B$6</f>
        <v>4.25</v>
      </c>
      <c r="L15" s="44"/>
      <c r="M15" s="79">
        <f>SQRT((A15*$B$7)^2+(B15*$B$8)^2+2*$B$7*A15*$B$8*B15*$M$12)</f>
        <v>7.0489360899358422</v>
      </c>
      <c r="N15" s="80">
        <f>+A15*$B$5+B15*$B$6</f>
        <v>4.25</v>
      </c>
    </row>
    <row r="16" spans="1:14" x14ac:dyDescent="0.5">
      <c r="A16" s="81">
        <f t="shared" ref="A16:A25" si="1">+A15+0.1</f>
        <v>0.1</v>
      </c>
      <c r="B16" s="81">
        <f t="shared" si="0"/>
        <v>0.9</v>
      </c>
      <c r="C16" s="101" t="s">
        <v>65</v>
      </c>
      <c r="D16" s="99">
        <f t="shared" ref="D16:D25" si="2">SQRT((A16*$B$7)^2+(B16*$B$8)^2+2*$B$7*A16*$B$8*B16*$D$12)</f>
        <v>6.5170526313664219</v>
      </c>
      <c r="E16" s="100">
        <f t="shared" ref="E16:E25" si="3">+A16*$B$5+B16*$B$6</f>
        <v>4.9950000000000001</v>
      </c>
      <c r="F16" s="82"/>
      <c r="G16" s="83">
        <f t="shared" ref="G16:G25" si="4">SQRT((A16*$B$7)^2+(B16*$B$8)^2+2*$B$7*A16*$B$8*B16*$G$12)</f>
        <v>7.8357193896594239</v>
      </c>
      <c r="H16" s="84">
        <f t="shared" ref="H16:H25" si="5">+A16*$B$5+B16*$B$6</f>
        <v>4.9950000000000001</v>
      </c>
      <c r="I16" s="82"/>
      <c r="J16" s="83">
        <f t="shared" ref="J16:J25" si="6">SQRT((A16*$B$7)^2+(B16*$B$8)^2+2*$B$7*A16*$B$8*B16*$J$12)</f>
        <v>4.852365572225092</v>
      </c>
      <c r="K16" s="84">
        <f t="shared" ref="K16:K25" si="7">+A16*$B$5+B16*$B$6</f>
        <v>4.9950000000000001</v>
      </c>
      <c r="L16" s="82"/>
      <c r="M16" s="83">
        <f t="shared" ref="M16:M25" si="8">SQRT((A16*$B$7)^2+(B16*$B$8)^2+2*$B$7*A16*$B$8*B16*$M$12)</f>
        <v>4.9062689490079929</v>
      </c>
      <c r="N16" s="84">
        <f t="shared" ref="N16:N25" si="9">+A16*$B$5+B16*$B$6</f>
        <v>4.9950000000000001</v>
      </c>
    </row>
    <row r="17" spans="1:14" x14ac:dyDescent="0.5">
      <c r="A17" s="81">
        <f t="shared" si="1"/>
        <v>0.2</v>
      </c>
      <c r="B17" s="81">
        <f t="shared" si="0"/>
        <v>0.8</v>
      </c>
      <c r="C17" s="82"/>
      <c r="D17" s="99">
        <f t="shared" si="2"/>
        <v>6.3796865126744278</v>
      </c>
      <c r="E17" s="100">
        <f t="shared" si="3"/>
        <v>5.74</v>
      </c>
      <c r="F17" s="82"/>
      <c r="G17" s="83">
        <f t="shared" si="4"/>
        <v>8.6225026893830048</v>
      </c>
      <c r="H17" s="84">
        <f t="shared" si="5"/>
        <v>5.74</v>
      </c>
      <c r="I17" s="82"/>
      <c r="J17" s="99">
        <f t="shared" si="6"/>
        <v>2.6557950545143414</v>
      </c>
      <c r="K17" s="100">
        <f t="shared" si="7"/>
        <v>5.74</v>
      </c>
      <c r="L17" s="82"/>
      <c r="M17" s="99">
        <f t="shared" si="8"/>
        <v>2.8263757711953303</v>
      </c>
      <c r="N17" s="100">
        <f t="shared" si="9"/>
        <v>5.74</v>
      </c>
    </row>
    <row r="18" spans="1:14" x14ac:dyDescent="0.5">
      <c r="A18" s="81">
        <f t="shared" si="1"/>
        <v>0.30000000000000004</v>
      </c>
      <c r="B18" s="81">
        <f t="shared" si="0"/>
        <v>0.7</v>
      </c>
      <c r="C18" s="82"/>
      <c r="D18" s="83">
        <f t="shared" si="2"/>
        <v>6.6612892896195408</v>
      </c>
      <c r="E18" s="84">
        <f t="shared" si="3"/>
        <v>6.4849999999999994</v>
      </c>
      <c r="F18" s="82"/>
      <c r="G18" s="83">
        <f t="shared" si="4"/>
        <v>9.4092859891065874</v>
      </c>
      <c r="H18" s="84">
        <f t="shared" si="5"/>
        <v>6.4849999999999994</v>
      </c>
      <c r="I18" s="82"/>
      <c r="J18" s="99">
        <f t="shared" si="6"/>
        <v>0.45922453680359088</v>
      </c>
      <c r="K18" s="100">
        <f t="shared" si="7"/>
        <v>6.4849999999999994</v>
      </c>
      <c r="L18" s="82"/>
      <c r="M18" s="99">
        <f t="shared" si="8"/>
        <v>1.1992810346203251</v>
      </c>
      <c r="N18" s="100">
        <f t="shared" si="9"/>
        <v>6.4849999999999994</v>
      </c>
    </row>
    <row r="19" spans="1:14" x14ac:dyDescent="0.5">
      <c r="A19" s="81">
        <f t="shared" si="1"/>
        <v>0.4</v>
      </c>
      <c r="B19" s="81">
        <f t="shared" si="0"/>
        <v>0.6</v>
      </c>
      <c r="C19" s="82"/>
      <c r="D19" s="83">
        <f t="shared" si="2"/>
        <v>7.3136242725477771</v>
      </c>
      <c r="E19" s="84">
        <f t="shared" si="3"/>
        <v>7.2299999999999995</v>
      </c>
      <c r="F19" s="82"/>
      <c r="G19" s="83">
        <f t="shared" si="4"/>
        <v>10.19606928883017</v>
      </c>
      <c r="H19" s="84">
        <f t="shared" si="5"/>
        <v>7.2299999999999995</v>
      </c>
      <c r="I19" s="82"/>
      <c r="J19" s="99">
        <f t="shared" si="6"/>
        <v>1.7373459809071594</v>
      </c>
      <c r="K19" s="100">
        <f t="shared" si="7"/>
        <v>7.2299999999999995</v>
      </c>
      <c r="L19" s="82"/>
      <c r="M19" s="99">
        <f t="shared" si="8"/>
        <v>2.1026411962101386</v>
      </c>
      <c r="N19" s="100">
        <f t="shared" si="9"/>
        <v>7.2299999999999995</v>
      </c>
    </row>
    <row r="20" spans="1:14" x14ac:dyDescent="0.5">
      <c r="A20" s="81">
        <f t="shared" si="1"/>
        <v>0.5</v>
      </c>
      <c r="B20" s="81">
        <f t="shared" si="0"/>
        <v>0.5</v>
      </c>
      <c r="C20" s="82"/>
      <c r="D20" s="83">
        <f t="shared" si="2"/>
        <v>8.2492045071024869</v>
      </c>
      <c r="E20" s="84">
        <f t="shared" si="3"/>
        <v>7.9749999999999996</v>
      </c>
      <c r="F20" s="82"/>
      <c r="G20" s="83">
        <f t="shared" si="4"/>
        <v>10.982852588553751</v>
      </c>
      <c r="H20" s="84">
        <f t="shared" si="5"/>
        <v>7.9749999999999996</v>
      </c>
      <c r="I20" s="82"/>
      <c r="J20" s="83">
        <f t="shared" si="6"/>
        <v>3.9339164986179083</v>
      </c>
      <c r="K20" s="84">
        <f t="shared" si="7"/>
        <v>7.9749999999999996</v>
      </c>
      <c r="L20" s="82"/>
      <c r="M20" s="83">
        <f t="shared" si="8"/>
        <v>4.1154434754956846</v>
      </c>
      <c r="N20" s="84">
        <f t="shared" si="9"/>
        <v>7.9749999999999996</v>
      </c>
    </row>
    <row r="21" spans="1:14" x14ac:dyDescent="0.5">
      <c r="A21" s="81">
        <f t="shared" si="1"/>
        <v>0.6</v>
      </c>
      <c r="B21" s="81">
        <f t="shared" si="0"/>
        <v>0.4</v>
      </c>
      <c r="C21" s="82"/>
      <c r="D21" s="83">
        <f t="shared" si="2"/>
        <v>9.3836879743520889</v>
      </c>
      <c r="E21" s="84">
        <f t="shared" si="3"/>
        <v>8.7199999999999989</v>
      </c>
      <c r="F21" s="82"/>
      <c r="G21" s="83">
        <f t="shared" si="4"/>
        <v>11.769635888277332</v>
      </c>
      <c r="H21" s="84">
        <f t="shared" si="5"/>
        <v>8.7199999999999989</v>
      </c>
      <c r="I21" s="82"/>
      <c r="J21" s="83">
        <f t="shared" si="6"/>
        <v>6.130487016328658</v>
      </c>
      <c r="K21" s="84">
        <f t="shared" si="7"/>
        <v>8.7199999999999989</v>
      </c>
      <c r="L21" s="82"/>
      <c r="M21" s="83">
        <f t="shared" si="8"/>
        <v>6.2438449692477151</v>
      </c>
      <c r="N21" s="84">
        <f t="shared" si="9"/>
        <v>8.7199999999999989</v>
      </c>
    </row>
    <row r="22" spans="1:14" x14ac:dyDescent="0.5">
      <c r="A22" s="81">
        <f t="shared" si="1"/>
        <v>0.7</v>
      </c>
      <c r="B22" s="81">
        <f t="shared" si="0"/>
        <v>0.30000000000000004</v>
      </c>
      <c r="C22" s="82"/>
      <c r="D22" s="83">
        <f t="shared" si="2"/>
        <v>10.653721180883231</v>
      </c>
      <c r="E22" s="84">
        <f t="shared" si="3"/>
        <v>9.4649999999999999</v>
      </c>
      <c r="F22" s="82"/>
      <c r="G22" s="83">
        <f t="shared" si="4"/>
        <v>12.556419188000913</v>
      </c>
      <c r="H22" s="84">
        <f t="shared" si="5"/>
        <v>9.4649999999999999</v>
      </c>
      <c r="I22" s="82"/>
      <c r="J22" s="83">
        <f t="shared" si="6"/>
        <v>8.3270575340394064</v>
      </c>
      <c r="K22" s="84">
        <f t="shared" si="7"/>
        <v>9.4649999999999999</v>
      </c>
      <c r="L22" s="82"/>
      <c r="M22" s="83">
        <f t="shared" si="8"/>
        <v>8.4004330245529584</v>
      </c>
      <c r="N22" s="84">
        <f t="shared" si="9"/>
        <v>9.4649999999999999</v>
      </c>
    </row>
    <row r="23" spans="1:14" x14ac:dyDescent="0.5">
      <c r="A23" s="81">
        <f t="shared" si="1"/>
        <v>0.79999999999999993</v>
      </c>
      <c r="B23" s="81">
        <f t="shared" si="0"/>
        <v>0.20000000000000007</v>
      </c>
      <c r="C23" s="82"/>
      <c r="D23" s="83">
        <f t="shared" si="2"/>
        <v>12.016401291568119</v>
      </c>
      <c r="E23" s="84">
        <f t="shared" si="3"/>
        <v>10.209999999999999</v>
      </c>
      <c r="F23" s="82"/>
      <c r="G23" s="83">
        <f t="shared" si="4"/>
        <v>13.343202487724495</v>
      </c>
      <c r="H23" s="84">
        <f t="shared" si="5"/>
        <v>10.209999999999999</v>
      </c>
      <c r="I23" s="82"/>
      <c r="J23" s="83">
        <f t="shared" si="6"/>
        <v>10.523628051750157</v>
      </c>
      <c r="K23" s="84">
        <f t="shared" si="7"/>
        <v>10.209999999999999</v>
      </c>
      <c r="L23" s="82"/>
      <c r="M23" s="83">
        <f t="shared" si="8"/>
        <v>10.567965745591719</v>
      </c>
      <c r="N23" s="84">
        <f t="shared" si="9"/>
        <v>10.209999999999999</v>
      </c>
    </row>
    <row r="24" spans="1:14" x14ac:dyDescent="0.5">
      <c r="A24" s="81">
        <f t="shared" si="1"/>
        <v>0.89999999999999991</v>
      </c>
      <c r="B24" s="81">
        <f t="shared" si="0"/>
        <v>0.10000000000000009</v>
      </c>
      <c r="C24" s="82"/>
      <c r="D24" s="83">
        <f t="shared" si="2"/>
        <v>13.443584901357225</v>
      </c>
      <c r="E24" s="84">
        <f t="shared" si="3"/>
        <v>10.954999999999998</v>
      </c>
      <c r="F24" s="82"/>
      <c r="G24" s="83">
        <f t="shared" si="4"/>
        <v>14.129985787448076</v>
      </c>
      <c r="H24" s="84">
        <f t="shared" si="5"/>
        <v>10.954999999999998</v>
      </c>
      <c r="I24" s="82"/>
      <c r="J24" s="83">
        <f t="shared" si="6"/>
        <v>12.720198569460905</v>
      </c>
      <c r="K24" s="84">
        <f t="shared" si="7"/>
        <v>10.954999999999998</v>
      </c>
      <c r="L24" s="82"/>
      <c r="M24" s="83">
        <f t="shared" si="8"/>
        <v>12.740858487558832</v>
      </c>
      <c r="N24" s="84">
        <f t="shared" si="9"/>
        <v>10.954999999999998</v>
      </c>
    </row>
    <row r="25" spans="1:14" x14ac:dyDescent="0.5">
      <c r="A25" s="81">
        <f t="shared" si="1"/>
        <v>0.99999999999999989</v>
      </c>
      <c r="B25" s="81">
        <f t="shared" si="0"/>
        <v>0</v>
      </c>
      <c r="C25" s="82"/>
      <c r="D25" s="83">
        <f t="shared" si="2"/>
        <v>14.916769087171657</v>
      </c>
      <c r="E25" s="84">
        <f t="shared" si="3"/>
        <v>11.699999999999998</v>
      </c>
      <c r="F25" s="82"/>
      <c r="G25" s="83">
        <f t="shared" si="4"/>
        <v>14.916769087171657</v>
      </c>
      <c r="H25" s="84">
        <f t="shared" si="5"/>
        <v>11.699999999999998</v>
      </c>
      <c r="I25" s="82"/>
      <c r="J25" s="83">
        <f t="shared" si="6"/>
        <v>14.916769087171657</v>
      </c>
      <c r="K25" s="84">
        <f t="shared" si="7"/>
        <v>11.699999999999998</v>
      </c>
      <c r="L25" s="82"/>
      <c r="M25" s="83">
        <f t="shared" si="8"/>
        <v>14.916769087171657</v>
      </c>
      <c r="N25" s="84">
        <f t="shared" si="9"/>
        <v>11.699999999999998</v>
      </c>
    </row>
    <row r="26" spans="1:14" x14ac:dyDescent="0.5">
      <c r="A26" s="41"/>
    </row>
    <row r="27" spans="1:14" x14ac:dyDescent="0.5">
      <c r="N27" t="s">
        <v>69</v>
      </c>
    </row>
    <row r="28" spans="1:14" x14ac:dyDescent="0.5">
      <c r="A28" s="72"/>
    </row>
  </sheetData>
  <mergeCells count="1">
    <mergeCell ref="A13:B13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4D003-DF97-41BB-B44B-02759DE585FB}">
  <dimension ref="A2:N1031"/>
  <sheetViews>
    <sheetView showGridLines="0" workbookViewId="0">
      <selection activeCell="M32" sqref="M32"/>
    </sheetView>
  </sheetViews>
  <sheetFormatPr defaultRowHeight="14.35" x14ac:dyDescent="0.5"/>
  <cols>
    <col min="1" max="1" width="14" customWidth="1"/>
    <col min="2" max="2" width="9" customWidth="1"/>
    <col min="3" max="3" width="8.234375" customWidth="1"/>
    <col min="4" max="5" width="10.234375" customWidth="1"/>
    <col min="6" max="6" width="3.05859375" customWidth="1"/>
    <col min="8" max="9" width="10.1171875" customWidth="1"/>
  </cols>
  <sheetData>
    <row r="2" spans="1:14" ht="17.7" x14ac:dyDescent="0.55000000000000004">
      <c r="A2" s="35" t="s">
        <v>52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ht="11.45" customHeight="1" x14ac:dyDescent="0.5"/>
    <row r="4" spans="1:14" x14ac:dyDescent="0.5">
      <c r="A4" s="102" t="s">
        <v>63</v>
      </c>
      <c r="B4" s="103"/>
    </row>
    <row r="5" spans="1:14" x14ac:dyDescent="0.5">
      <c r="A5" s="16" t="s">
        <v>31</v>
      </c>
      <c r="B5" s="272">
        <f>+'Fig. 2.1'!F11</f>
        <v>11.7</v>
      </c>
      <c r="C5" s="38"/>
      <c r="D5" s="38"/>
      <c r="E5" s="38"/>
      <c r="F5" s="38"/>
    </row>
    <row r="6" spans="1:14" x14ac:dyDescent="0.5">
      <c r="A6" s="16" t="s">
        <v>32</v>
      </c>
      <c r="B6" s="272">
        <f>+'Fig. 2.1'!L11</f>
        <v>4.25</v>
      </c>
      <c r="C6" s="38"/>
      <c r="D6" s="38"/>
      <c r="E6" s="38"/>
      <c r="F6" s="38"/>
    </row>
    <row r="7" spans="1:14" x14ac:dyDescent="0.5">
      <c r="A7" s="16" t="s">
        <v>33</v>
      </c>
      <c r="B7" s="272">
        <f>+'Fig. 2.1'!I12</f>
        <v>14.916769087171659</v>
      </c>
      <c r="C7" s="38"/>
      <c r="D7" s="38"/>
      <c r="E7" s="38"/>
      <c r="F7" s="38"/>
      <c r="H7" s="105" t="s">
        <v>232</v>
      </c>
    </row>
    <row r="8" spans="1:14" x14ac:dyDescent="0.5">
      <c r="A8" s="16" t="s">
        <v>64</v>
      </c>
      <c r="B8" s="272">
        <f>+'Fig. 2.1'!O12</f>
        <v>7.0489360899358422</v>
      </c>
      <c r="C8" s="38"/>
      <c r="D8" s="38"/>
      <c r="E8" s="38"/>
      <c r="F8" s="38"/>
      <c r="H8" s="271" t="s">
        <v>229</v>
      </c>
      <c r="I8" s="271" t="s">
        <v>230</v>
      </c>
      <c r="J8" s="271" t="str">
        <f>+D14</f>
        <v>σ %</v>
      </c>
      <c r="K8" s="271" t="str">
        <f>+E14</f>
        <v xml:space="preserve"> E(r) %</v>
      </c>
    </row>
    <row r="9" spans="1:14" x14ac:dyDescent="0.5">
      <c r="A9" s="16" t="s">
        <v>51</v>
      </c>
      <c r="B9" s="272">
        <f>+D12</f>
        <v>0</v>
      </c>
      <c r="C9" s="38"/>
      <c r="D9" s="38"/>
      <c r="E9" s="38"/>
      <c r="F9" s="38"/>
      <c r="H9" s="253">
        <f>+A214</f>
        <v>0.18300000000000013</v>
      </c>
      <c r="I9" s="253">
        <f>1-H9</f>
        <v>0.81699999999999984</v>
      </c>
      <c r="J9" s="254">
        <f>SQRT((H9*$B$7)^2+(I9*$B$8)^2+2*$B$7*H9*$B$8*I9*$D$12)</f>
        <v>6.3731857871475865</v>
      </c>
      <c r="K9" s="254">
        <f>+H9*$B$5+I9*$B$6</f>
        <v>5.6133500000000005</v>
      </c>
    </row>
    <row r="10" spans="1:14" ht="10.7" customHeight="1" thickBot="1" x14ac:dyDescent="0.55000000000000004">
      <c r="A10" s="16"/>
      <c r="B10" s="71"/>
      <c r="C10" s="38"/>
      <c r="D10" s="38"/>
      <c r="E10" s="38"/>
      <c r="F10" s="38"/>
    </row>
    <row r="11" spans="1:14" ht="17.45" customHeight="1" thickBot="1" x14ac:dyDescent="0.55000000000000004">
      <c r="A11" s="72"/>
      <c r="B11" s="71"/>
      <c r="C11" s="38"/>
      <c r="D11" s="75" t="s">
        <v>54</v>
      </c>
      <c r="E11" s="76"/>
      <c r="F11" s="38"/>
    </row>
    <row r="12" spans="1:14" ht="12.7" customHeight="1" thickBot="1" x14ac:dyDescent="0.55000000000000004">
      <c r="A12" s="90" t="s">
        <v>57</v>
      </c>
      <c r="B12" s="91"/>
      <c r="C12" s="92"/>
      <c r="D12" s="95">
        <v>0</v>
      </c>
      <c r="E12" s="96"/>
      <c r="F12" s="38"/>
    </row>
    <row r="13" spans="1:14" x14ac:dyDescent="0.5">
      <c r="A13" s="288" t="s">
        <v>34</v>
      </c>
      <c r="B13" s="288"/>
      <c r="C13" s="39"/>
      <c r="D13" s="87" t="s">
        <v>67</v>
      </c>
      <c r="E13" s="88" t="s">
        <v>68</v>
      </c>
      <c r="F13" s="38"/>
    </row>
    <row r="14" spans="1:14" ht="15.35" x14ac:dyDescent="0.5">
      <c r="A14" s="40" t="s">
        <v>58</v>
      </c>
      <c r="B14" s="40" t="s">
        <v>59</v>
      </c>
      <c r="C14" s="82"/>
      <c r="D14" s="85" t="s">
        <v>62</v>
      </c>
      <c r="E14" s="86" t="s">
        <v>60</v>
      </c>
      <c r="F14" s="38"/>
    </row>
    <row r="15" spans="1:14" ht="14.35" customHeight="1" x14ac:dyDescent="0.5">
      <c r="A15" s="77">
        <v>0</v>
      </c>
      <c r="B15" s="78">
        <f t="shared" ref="B15:B25" si="0">1-A15</f>
        <v>1</v>
      </c>
      <c r="C15" s="101"/>
      <c r="D15" s="83">
        <f>SQRT((A15*$B$7)^2+(B15*$B$8)^2+2*$B$7*A15*$B$8*B15*$D$12)</f>
        <v>7.0489360899358422</v>
      </c>
      <c r="E15" s="84">
        <f>+A15*$B$5+B15*$B$6</f>
        <v>4.25</v>
      </c>
      <c r="F15" s="38"/>
    </row>
    <row r="16" spans="1:14" x14ac:dyDescent="0.5">
      <c r="A16" s="81">
        <f t="shared" ref="A16:A25" si="1">+A15+0.1</f>
        <v>0.1</v>
      </c>
      <c r="B16" s="81">
        <f t="shared" si="0"/>
        <v>0.9</v>
      </c>
      <c r="D16" s="99">
        <f t="shared" ref="D16:D25" si="2">SQRT((A16*$B$7)^2+(B16*$B$8)^2+2*$B$7*A16*$B$8*B16*$D$12)</f>
        <v>6.5170526313664219</v>
      </c>
      <c r="E16" s="100">
        <f t="shared" ref="E16:E25" si="3">+A16*$B$5+B16*$B$6</f>
        <v>4.9950000000000001</v>
      </c>
      <c r="F16" s="38"/>
    </row>
    <row r="17" spans="1:13" x14ac:dyDescent="0.5">
      <c r="A17" s="81">
        <f t="shared" si="1"/>
        <v>0.2</v>
      </c>
      <c r="B17" s="81">
        <f t="shared" si="0"/>
        <v>0.8</v>
      </c>
      <c r="C17" s="101" t="s">
        <v>65</v>
      </c>
      <c r="D17" s="99">
        <f t="shared" si="2"/>
        <v>6.3796865126744278</v>
      </c>
      <c r="E17" s="100">
        <f t="shared" si="3"/>
        <v>5.74</v>
      </c>
      <c r="F17" s="38"/>
    </row>
    <row r="18" spans="1:13" x14ac:dyDescent="0.5">
      <c r="A18" s="81">
        <f t="shared" si="1"/>
        <v>0.30000000000000004</v>
      </c>
      <c r="B18" s="81">
        <f t="shared" si="0"/>
        <v>0.7</v>
      </c>
      <c r="C18" s="82"/>
      <c r="D18" s="99">
        <f t="shared" si="2"/>
        <v>6.6612892896195408</v>
      </c>
      <c r="E18" s="100">
        <f t="shared" si="3"/>
        <v>6.4849999999999994</v>
      </c>
      <c r="F18" s="38"/>
    </row>
    <row r="19" spans="1:13" x14ac:dyDescent="0.5">
      <c r="A19" s="81">
        <f t="shared" si="1"/>
        <v>0.4</v>
      </c>
      <c r="B19" s="81">
        <f t="shared" si="0"/>
        <v>0.6</v>
      </c>
      <c r="C19" s="82"/>
      <c r="D19" s="83">
        <f t="shared" si="2"/>
        <v>7.3136242725477771</v>
      </c>
      <c r="E19" s="84">
        <f t="shared" si="3"/>
        <v>7.2299999999999995</v>
      </c>
      <c r="F19" s="38"/>
    </row>
    <row r="20" spans="1:13" x14ac:dyDescent="0.5">
      <c r="A20" s="81">
        <f t="shared" si="1"/>
        <v>0.5</v>
      </c>
      <c r="B20" s="81">
        <f t="shared" si="0"/>
        <v>0.5</v>
      </c>
      <c r="C20" s="82"/>
      <c r="D20" s="83">
        <f t="shared" si="2"/>
        <v>8.2492045071024869</v>
      </c>
      <c r="E20" s="84">
        <f t="shared" si="3"/>
        <v>7.9749999999999996</v>
      </c>
      <c r="F20" s="38"/>
    </row>
    <row r="21" spans="1:13" x14ac:dyDescent="0.5">
      <c r="A21" s="81">
        <f t="shared" si="1"/>
        <v>0.6</v>
      </c>
      <c r="B21" s="81">
        <f t="shared" si="0"/>
        <v>0.4</v>
      </c>
      <c r="C21" s="82"/>
      <c r="D21" s="83">
        <f t="shared" si="2"/>
        <v>9.3836879743520889</v>
      </c>
      <c r="E21" s="84">
        <f t="shared" si="3"/>
        <v>8.7199999999999989</v>
      </c>
      <c r="F21" s="38"/>
    </row>
    <row r="22" spans="1:13" x14ac:dyDescent="0.5">
      <c r="A22" s="81">
        <f t="shared" si="1"/>
        <v>0.7</v>
      </c>
      <c r="B22" s="81">
        <f t="shared" si="0"/>
        <v>0.30000000000000004</v>
      </c>
      <c r="C22" s="82"/>
      <c r="D22" s="83">
        <f t="shared" si="2"/>
        <v>10.653721180883231</v>
      </c>
      <c r="E22" s="84">
        <f t="shared" si="3"/>
        <v>9.4649999999999999</v>
      </c>
      <c r="F22" s="38"/>
    </row>
    <row r="23" spans="1:13" x14ac:dyDescent="0.5">
      <c r="A23" s="81">
        <f t="shared" si="1"/>
        <v>0.79999999999999993</v>
      </c>
      <c r="B23" s="81">
        <f t="shared" si="0"/>
        <v>0.20000000000000007</v>
      </c>
      <c r="C23" s="82"/>
      <c r="D23" s="83">
        <f t="shared" si="2"/>
        <v>12.016401291568119</v>
      </c>
      <c r="E23" s="84">
        <f t="shared" si="3"/>
        <v>10.209999999999999</v>
      </c>
      <c r="F23" s="38"/>
    </row>
    <row r="24" spans="1:13" x14ac:dyDescent="0.5">
      <c r="A24" s="81">
        <f t="shared" si="1"/>
        <v>0.89999999999999991</v>
      </c>
      <c r="B24" s="81">
        <f t="shared" si="0"/>
        <v>0.10000000000000009</v>
      </c>
      <c r="C24" s="82"/>
      <c r="D24" s="83">
        <f t="shared" si="2"/>
        <v>13.443584901357225</v>
      </c>
      <c r="E24" s="84">
        <f t="shared" si="3"/>
        <v>10.954999999999998</v>
      </c>
      <c r="F24" s="38"/>
    </row>
    <row r="25" spans="1:13" x14ac:dyDescent="0.5">
      <c r="A25" s="81">
        <f t="shared" si="1"/>
        <v>0.99999999999999989</v>
      </c>
      <c r="B25" s="81">
        <f t="shared" si="0"/>
        <v>0</v>
      </c>
      <c r="C25" s="82"/>
      <c r="D25" s="83">
        <f t="shared" si="2"/>
        <v>14.916769087171657</v>
      </c>
      <c r="E25" s="84">
        <f t="shared" si="3"/>
        <v>11.699999999999998</v>
      </c>
      <c r="F25" s="38"/>
    </row>
    <row r="26" spans="1:13" x14ac:dyDescent="0.5">
      <c r="A26" s="41"/>
      <c r="F26" s="38"/>
    </row>
    <row r="27" spans="1:13" x14ac:dyDescent="0.5">
      <c r="M27" t="s">
        <v>71</v>
      </c>
    </row>
    <row r="28" spans="1:13" x14ac:dyDescent="0.5">
      <c r="A28" s="72"/>
    </row>
    <row r="30" spans="1:13" x14ac:dyDescent="0.5">
      <c r="A30" s="244" t="s">
        <v>228</v>
      </c>
      <c r="D30" s="258"/>
      <c r="E30" s="258"/>
    </row>
    <row r="31" spans="1:13" x14ac:dyDescent="0.5">
      <c r="A31" s="241">
        <v>0</v>
      </c>
      <c r="B31" s="242">
        <f t="shared" ref="B31:B94" si="4">1-A31</f>
        <v>1</v>
      </c>
      <c r="C31" s="44"/>
      <c r="D31" s="270">
        <f t="shared" ref="D31:D94" si="5">SQRT((A31*$B$7)^2+(B31*$B$8)^2+2*$B$7*A31*$B$8*B31*$D$12)</f>
        <v>7.0489360899358422</v>
      </c>
      <c r="E31" s="270">
        <f t="shared" ref="E31:E94" si="6">+A31*$B$5+B31*$B$6</f>
        <v>4.25</v>
      </c>
    </row>
    <row r="32" spans="1:13" x14ac:dyDescent="0.5">
      <c r="A32" s="243">
        <v>1E-3</v>
      </c>
      <c r="B32" s="243">
        <f t="shared" si="4"/>
        <v>0.999</v>
      </c>
      <c r="C32" s="101"/>
      <c r="D32" s="270">
        <f t="shared" si="5"/>
        <v>7.0419029528601147</v>
      </c>
      <c r="E32" s="270">
        <f t="shared" si="6"/>
        <v>4.2574500000000004</v>
      </c>
    </row>
    <row r="33" spans="1:5" x14ac:dyDescent="0.5">
      <c r="A33" s="243">
        <f>+A32+0.1%</f>
        <v>2E-3</v>
      </c>
      <c r="B33" s="243">
        <f t="shared" si="4"/>
        <v>0.998</v>
      </c>
      <c r="C33" s="82"/>
      <c r="D33" s="270">
        <f t="shared" si="5"/>
        <v>7.0349014769220473</v>
      </c>
      <c r="E33" s="270">
        <f t="shared" si="6"/>
        <v>4.2648999999999999</v>
      </c>
    </row>
    <row r="34" spans="1:5" x14ac:dyDescent="0.5">
      <c r="A34" s="243">
        <f t="shared" ref="A34:A97" si="7">+A33+0.1%</f>
        <v>3.0000000000000001E-3</v>
      </c>
      <c r="B34" s="243">
        <f t="shared" si="4"/>
        <v>0.997</v>
      </c>
      <c r="C34" s="82"/>
      <c r="D34" s="270">
        <f t="shared" si="5"/>
        <v>7.0279317567474999</v>
      </c>
      <c r="E34" s="270">
        <f t="shared" si="6"/>
        <v>4.2723500000000003</v>
      </c>
    </row>
    <row r="35" spans="1:5" x14ac:dyDescent="0.5">
      <c r="A35" s="243">
        <f t="shared" si="7"/>
        <v>4.0000000000000001E-3</v>
      </c>
      <c r="B35" s="243">
        <f t="shared" si="4"/>
        <v>0.996</v>
      </c>
      <c r="C35" s="82"/>
      <c r="D35" s="270">
        <f t="shared" si="5"/>
        <v>7.0209938869080348</v>
      </c>
      <c r="E35" s="270">
        <f t="shared" si="6"/>
        <v>4.2797999999999998</v>
      </c>
    </row>
    <row r="36" spans="1:5" x14ac:dyDescent="0.5">
      <c r="A36" s="243">
        <f t="shared" si="7"/>
        <v>5.0000000000000001E-3</v>
      </c>
      <c r="B36" s="243">
        <f t="shared" si="4"/>
        <v>0.995</v>
      </c>
      <c r="C36" s="82"/>
      <c r="D36" s="270">
        <f t="shared" si="5"/>
        <v>7.0140879619163607</v>
      </c>
      <c r="E36" s="270">
        <f t="shared" si="6"/>
        <v>4.2872500000000002</v>
      </c>
    </row>
    <row r="37" spans="1:5" x14ac:dyDescent="0.5">
      <c r="A37" s="243">
        <f t="shared" si="7"/>
        <v>6.0000000000000001E-3</v>
      </c>
      <c r="B37" s="243">
        <f t="shared" si="4"/>
        <v>0.99399999999999999</v>
      </c>
      <c r="C37" s="82"/>
      <c r="D37" s="270">
        <f t="shared" si="5"/>
        <v>7.0072140762217341</v>
      </c>
      <c r="E37" s="270">
        <f t="shared" si="6"/>
        <v>4.2946999999999997</v>
      </c>
    </row>
    <row r="38" spans="1:5" x14ac:dyDescent="0.5">
      <c r="A38" s="243">
        <f t="shared" si="7"/>
        <v>7.0000000000000001E-3</v>
      </c>
      <c r="B38" s="243">
        <f t="shared" si="4"/>
        <v>0.99299999999999999</v>
      </c>
      <c r="C38" s="82"/>
      <c r="D38" s="270">
        <f t="shared" si="5"/>
        <v>7.0003723242053342</v>
      </c>
      <c r="E38" s="270">
        <f t="shared" si="6"/>
        <v>4.3021500000000001</v>
      </c>
    </row>
    <row r="39" spans="1:5" x14ac:dyDescent="0.5">
      <c r="A39" s="243">
        <f t="shared" si="7"/>
        <v>8.0000000000000002E-3</v>
      </c>
      <c r="B39" s="243">
        <f t="shared" si="4"/>
        <v>0.99199999999999999</v>
      </c>
      <c r="C39" s="82"/>
      <c r="D39" s="270">
        <f t="shared" si="5"/>
        <v>6.9935628001756012</v>
      </c>
      <c r="E39" s="270">
        <f t="shared" si="6"/>
        <v>4.3096000000000005</v>
      </c>
    </row>
    <row r="40" spans="1:5" x14ac:dyDescent="0.5">
      <c r="A40" s="243">
        <f t="shared" si="7"/>
        <v>9.0000000000000011E-3</v>
      </c>
      <c r="B40" s="243">
        <f t="shared" si="4"/>
        <v>0.99099999999999999</v>
      </c>
      <c r="C40" s="82"/>
      <c r="D40" s="270">
        <f t="shared" si="5"/>
        <v>6.9867855983635279</v>
      </c>
      <c r="E40" s="270">
        <f t="shared" si="6"/>
        <v>4.3170500000000001</v>
      </c>
    </row>
    <row r="41" spans="1:5" x14ac:dyDescent="0.5">
      <c r="A41" s="243">
        <f t="shared" si="7"/>
        <v>1.0000000000000002E-2</v>
      </c>
      <c r="B41" s="243">
        <f t="shared" si="4"/>
        <v>0.99</v>
      </c>
      <c r="C41" s="82"/>
      <c r="D41" s="270">
        <f t="shared" si="5"/>
        <v>6.9800408129179301</v>
      </c>
      <c r="E41" s="270">
        <f t="shared" si="6"/>
        <v>4.3244999999999996</v>
      </c>
    </row>
    <row r="42" spans="1:5" x14ac:dyDescent="0.5">
      <c r="A42" s="243">
        <f t="shared" si="7"/>
        <v>1.1000000000000003E-2</v>
      </c>
      <c r="B42" s="243">
        <f t="shared" si="4"/>
        <v>0.98899999999999999</v>
      </c>
      <c r="C42" s="82"/>
      <c r="D42" s="270">
        <f t="shared" si="5"/>
        <v>6.9733285379006773</v>
      </c>
      <c r="E42" s="270">
        <f t="shared" si="6"/>
        <v>4.33195</v>
      </c>
    </row>
    <row r="43" spans="1:5" x14ac:dyDescent="0.5">
      <c r="A43" s="243">
        <f t="shared" si="7"/>
        <v>1.2000000000000004E-2</v>
      </c>
      <c r="B43" s="243">
        <f t="shared" si="4"/>
        <v>0.98799999999999999</v>
      </c>
      <c r="C43" s="82"/>
      <c r="D43" s="270">
        <f t="shared" si="5"/>
        <v>6.9666488672818865</v>
      </c>
      <c r="E43" s="270">
        <f t="shared" si="6"/>
        <v>4.3393999999999995</v>
      </c>
    </row>
    <row r="44" spans="1:5" x14ac:dyDescent="0.5">
      <c r="A44" s="243">
        <f t="shared" si="7"/>
        <v>1.3000000000000005E-2</v>
      </c>
      <c r="B44" s="243">
        <f t="shared" si="4"/>
        <v>0.98699999999999999</v>
      </c>
      <c r="C44" s="82"/>
      <c r="D44" s="270">
        <f t="shared" si="5"/>
        <v>6.960001894935087</v>
      </c>
      <c r="E44" s="270">
        <f t="shared" si="6"/>
        <v>4.3468499999999999</v>
      </c>
    </row>
    <row r="45" spans="1:5" x14ac:dyDescent="0.5">
      <c r="A45" s="243">
        <f t="shared" si="7"/>
        <v>1.4000000000000005E-2</v>
      </c>
      <c r="B45" s="243">
        <f t="shared" si="4"/>
        <v>0.98599999999999999</v>
      </c>
      <c r="C45" s="82"/>
      <c r="D45" s="270">
        <f t="shared" si="5"/>
        <v>6.9533877146323437</v>
      </c>
      <c r="E45" s="270">
        <f t="shared" si="6"/>
        <v>4.3543000000000003</v>
      </c>
    </row>
    <row r="46" spans="1:5" x14ac:dyDescent="0.5">
      <c r="A46" s="243">
        <f t="shared" si="7"/>
        <v>1.5000000000000006E-2</v>
      </c>
      <c r="B46" s="243">
        <f t="shared" si="4"/>
        <v>0.98499999999999999</v>
      </c>
      <c r="C46" s="82"/>
      <c r="D46" s="270">
        <f t="shared" si="5"/>
        <v>6.9468064200393549</v>
      </c>
      <c r="E46" s="270">
        <f t="shared" si="6"/>
        <v>4.3617500000000007</v>
      </c>
    </row>
    <row r="47" spans="1:5" x14ac:dyDescent="0.5">
      <c r="A47" s="243">
        <f t="shared" si="7"/>
        <v>1.6000000000000007E-2</v>
      </c>
      <c r="B47" s="243">
        <f t="shared" si="4"/>
        <v>0.98399999999999999</v>
      </c>
      <c r="C47" s="82"/>
      <c r="D47" s="270">
        <f t="shared" si="5"/>
        <v>6.9402581047105159</v>
      </c>
      <c r="E47" s="270">
        <f t="shared" si="6"/>
        <v>4.3692000000000002</v>
      </c>
    </row>
    <row r="48" spans="1:5" x14ac:dyDescent="0.5">
      <c r="A48" s="243">
        <f t="shared" si="7"/>
        <v>1.7000000000000008E-2</v>
      </c>
      <c r="B48" s="243">
        <f t="shared" si="4"/>
        <v>0.98299999999999998</v>
      </c>
      <c r="C48" s="82"/>
      <c r="D48" s="270">
        <f t="shared" si="5"/>
        <v>6.9337428620839416</v>
      </c>
      <c r="E48" s="270">
        <f t="shared" si="6"/>
        <v>4.3766499999999997</v>
      </c>
    </row>
    <row r="49" spans="1:5" x14ac:dyDescent="0.5">
      <c r="A49" s="243">
        <f t="shared" si="7"/>
        <v>1.8000000000000009E-2</v>
      </c>
      <c r="B49" s="243">
        <f t="shared" si="4"/>
        <v>0.98199999999999998</v>
      </c>
      <c r="C49" s="82"/>
      <c r="D49" s="270">
        <f t="shared" si="5"/>
        <v>6.9272607854764638</v>
      </c>
      <c r="E49" s="270">
        <f t="shared" si="6"/>
        <v>4.3841000000000001</v>
      </c>
    </row>
    <row r="50" spans="1:5" x14ac:dyDescent="0.5">
      <c r="A50" s="243">
        <f t="shared" si="7"/>
        <v>1.900000000000001E-2</v>
      </c>
      <c r="B50" s="243">
        <f t="shared" si="4"/>
        <v>0.98099999999999998</v>
      </c>
      <c r="C50" s="82"/>
      <c r="D50" s="270">
        <f t="shared" si="5"/>
        <v>6.9208119680786009</v>
      </c>
      <c r="E50" s="270">
        <f t="shared" si="6"/>
        <v>4.3915499999999996</v>
      </c>
    </row>
    <row r="51" spans="1:5" x14ac:dyDescent="0.5">
      <c r="A51" s="243">
        <f t="shared" si="7"/>
        <v>2.0000000000000011E-2</v>
      </c>
      <c r="B51" s="243">
        <f t="shared" si="4"/>
        <v>0.98</v>
      </c>
      <c r="C51" s="82"/>
      <c r="D51" s="270">
        <f t="shared" si="5"/>
        <v>6.9143965029494803</v>
      </c>
      <c r="E51" s="270">
        <f t="shared" si="6"/>
        <v>4.399</v>
      </c>
    </row>
    <row r="52" spans="1:5" x14ac:dyDescent="0.5">
      <c r="A52" s="243">
        <f t="shared" si="7"/>
        <v>2.1000000000000012E-2</v>
      </c>
      <c r="B52" s="243">
        <f t="shared" si="4"/>
        <v>0.97899999999999998</v>
      </c>
      <c r="C52" s="82"/>
      <c r="D52" s="270">
        <f t="shared" si="5"/>
        <v>6.9080144830117431</v>
      </c>
      <c r="E52" s="270">
        <f t="shared" si="6"/>
        <v>4.4064500000000004</v>
      </c>
    </row>
    <row r="53" spans="1:5" x14ac:dyDescent="0.5">
      <c r="A53" s="243">
        <f t="shared" si="7"/>
        <v>2.2000000000000013E-2</v>
      </c>
      <c r="B53" s="243">
        <f t="shared" si="4"/>
        <v>0.97799999999999998</v>
      </c>
      <c r="C53" s="82"/>
      <c r="D53" s="270">
        <f t="shared" si="5"/>
        <v>6.9016660010464141</v>
      </c>
      <c r="E53" s="270">
        <f t="shared" si="6"/>
        <v>4.4139000000000008</v>
      </c>
    </row>
    <row r="54" spans="1:5" x14ac:dyDescent="0.5">
      <c r="A54" s="243">
        <f t="shared" si="7"/>
        <v>2.3000000000000013E-2</v>
      </c>
      <c r="B54" s="243">
        <f t="shared" si="4"/>
        <v>0.97699999999999998</v>
      </c>
      <c r="C54" s="82"/>
      <c r="D54" s="270">
        <f t="shared" si="5"/>
        <v>6.8953511496877367</v>
      </c>
      <c r="E54" s="270">
        <f t="shared" si="6"/>
        <v>4.4213499999999994</v>
      </c>
    </row>
    <row r="55" spans="1:5" x14ac:dyDescent="0.5">
      <c r="A55" s="243">
        <f t="shared" si="7"/>
        <v>2.4000000000000014E-2</v>
      </c>
      <c r="B55" s="243">
        <f t="shared" si="4"/>
        <v>0.97599999999999998</v>
      </c>
      <c r="C55" s="82"/>
      <c r="D55" s="270">
        <f t="shared" si="5"/>
        <v>6.889070021417985</v>
      </c>
      <c r="E55" s="270">
        <f t="shared" si="6"/>
        <v>4.4287999999999998</v>
      </c>
    </row>
    <row r="56" spans="1:5" x14ac:dyDescent="0.5">
      <c r="A56" s="243">
        <f t="shared" si="7"/>
        <v>2.5000000000000015E-2</v>
      </c>
      <c r="B56" s="243">
        <f t="shared" si="4"/>
        <v>0.97499999999999998</v>
      </c>
      <c r="C56" s="82"/>
      <c r="D56" s="270">
        <f t="shared" si="5"/>
        <v>6.8828227085622355</v>
      </c>
      <c r="E56" s="270">
        <f t="shared" si="6"/>
        <v>4.4362500000000002</v>
      </c>
    </row>
    <row r="57" spans="1:5" x14ac:dyDescent="0.5">
      <c r="A57" s="243">
        <f t="shared" si="7"/>
        <v>2.6000000000000016E-2</v>
      </c>
      <c r="B57" s="243">
        <f t="shared" si="4"/>
        <v>0.97399999999999998</v>
      </c>
      <c r="C57" s="82"/>
      <c r="D57" s="270">
        <f t="shared" si="5"/>
        <v>6.8766093032831233</v>
      </c>
      <c r="E57" s="270">
        <f t="shared" si="6"/>
        <v>4.4436999999999998</v>
      </c>
    </row>
    <row r="58" spans="1:5" x14ac:dyDescent="0.5">
      <c r="A58" s="243">
        <f t="shared" si="7"/>
        <v>2.7000000000000017E-2</v>
      </c>
      <c r="B58" s="243">
        <f t="shared" si="4"/>
        <v>0.97299999999999998</v>
      </c>
      <c r="C58" s="82"/>
      <c r="D58" s="270">
        <f t="shared" si="5"/>
        <v>6.8704298975755513</v>
      </c>
      <c r="E58" s="270">
        <f t="shared" si="6"/>
        <v>4.4511500000000002</v>
      </c>
    </row>
    <row r="59" spans="1:5" x14ac:dyDescent="0.5">
      <c r="A59" s="243">
        <f t="shared" si="7"/>
        <v>2.8000000000000018E-2</v>
      </c>
      <c r="B59" s="243">
        <f t="shared" si="4"/>
        <v>0.97199999999999998</v>
      </c>
      <c r="C59" s="82"/>
      <c r="D59" s="270">
        <f t="shared" si="5"/>
        <v>6.8642845832613899</v>
      </c>
      <c r="E59" s="270">
        <f t="shared" si="6"/>
        <v>4.4586000000000006</v>
      </c>
    </row>
    <row r="60" spans="1:5" x14ac:dyDescent="0.5">
      <c r="A60" s="243">
        <f t="shared" si="7"/>
        <v>2.9000000000000019E-2</v>
      </c>
      <c r="B60" s="243">
        <f t="shared" si="4"/>
        <v>0.97099999999999997</v>
      </c>
      <c r="C60" s="82"/>
      <c r="D60" s="270">
        <f t="shared" si="5"/>
        <v>6.8581734519841362</v>
      </c>
      <c r="E60" s="270">
        <f t="shared" si="6"/>
        <v>4.4660500000000001</v>
      </c>
    </row>
    <row r="61" spans="1:5" x14ac:dyDescent="0.5">
      <c r="A61" s="243">
        <f t="shared" si="7"/>
        <v>3.000000000000002E-2</v>
      </c>
      <c r="B61" s="243">
        <f t="shared" si="4"/>
        <v>0.97</v>
      </c>
      <c r="C61" s="82"/>
      <c r="D61" s="270">
        <f t="shared" si="5"/>
        <v>6.8520965952035446</v>
      </c>
      <c r="E61" s="270">
        <f t="shared" si="6"/>
        <v>4.4734999999999996</v>
      </c>
    </row>
    <row r="62" spans="1:5" x14ac:dyDescent="0.5">
      <c r="A62" s="243">
        <f t="shared" si="7"/>
        <v>3.1000000000000021E-2</v>
      </c>
      <c r="B62" s="243">
        <f t="shared" si="4"/>
        <v>0.96899999999999997</v>
      </c>
      <c r="C62" s="82"/>
      <c r="D62" s="270">
        <f t="shared" si="5"/>
        <v>6.8460541041902374</v>
      </c>
      <c r="E62" s="270">
        <f t="shared" si="6"/>
        <v>4.48095</v>
      </c>
    </row>
    <row r="63" spans="1:5" x14ac:dyDescent="0.5">
      <c r="A63" s="243">
        <f t="shared" si="7"/>
        <v>3.2000000000000021E-2</v>
      </c>
      <c r="B63" s="243">
        <f t="shared" si="4"/>
        <v>0.96799999999999997</v>
      </c>
      <c r="C63" s="82"/>
      <c r="D63" s="270">
        <f t="shared" si="5"/>
        <v>6.8400460700202892</v>
      </c>
      <c r="E63" s="270">
        <f t="shared" si="6"/>
        <v>4.4884000000000004</v>
      </c>
    </row>
    <row r="64" spans="1:5" x14ac:dyDescent="0.5">
      <c r="A64" s="243">
        <f t="shared" si="7"/>
        <v>3.3000000000000022E-2</v>
      </c>
      <c r="B64" s="243">
        <f t="shared" si="4"/>
        <v>0.96699999999999997</v>
      </c>
      <c r="C64" s="82"/>
      <c r="D64" s="270">
        <f t="shared" si="5"/>
        <v>6.8340725835697702</v>
      </c>
      <c r="E64" s="270">
        <f t="shared" si="6"/>
        <v>4.4958499999999999</v>
      </c>
    </row>
    <row r="65" spans="1:5" x14ac:dyDescent="0.5">
      <c r="A65" s="243">
        <f t="shared" si="7"/>
        <v>3.4000000000000023E-2</v>
      </c>
      <c r="B65" s="243">
        <f t="shared" si="4"/>
        <v>0.96599999999999997</v>
      </c>
      <c r="C65" s="82"/>
      <c r="D65" s="270">
        <f t="shared" si="5"/>
        <v>6.8281337355092857</v>
      </c>
      <c r="E65" s="270">
        <f t="shared" si="6"/>
        <v>4.5033000000000003</v>
      </c>
    </row>
    <row r="66" spans="1:5" x14ac:dyDescent="0.5">
      <c r="A66" s="243">
        <f t="shared" si="7"/>
        <v>3.5000000000000024E-2</v>
      </c>
      <c r="B66" s="243">
        <f t="shared" si="4"/>
        <v>0.96499999999999997</v>
      </c>
      <c r="C66" s="82"/>
      <c r="D66" s="270">
        <f t="shared" si="5"/>
        <v>6.8222296162984719</v>
      </c>
      <c r="E66" s="270">
        <f t="shared" si="6"/>
        <v>4.5107500000000007</v>
      </c>
    </row>
    <row r="67" spans="1:5" x14ac:dyDescent="0.5">
      <c r="A67" s="243">
        <f t="shared" si="7"/>
        <v>3.6000000000000025E-2</v>
      </c>
      <c r="B67" s="243">
        <f t="shared" si="4"/>
        <v>0.96399999999999997</v>
      </c>
      <c r="C67" s="82"/>
      <c r="D67" s="270">
        <f t="shared" si="5"/>
        <v>6.816360316180476</v>
      </c>
      <c r="E67" s="270">
        <f t="shared" si="6"/>
        <v>4.5182000000000002</v>
      </c>
    </row>
    <row r="68" spans="1:5" x14ac:dyDescent="0.5">
      <c r="A68" s="243">
        <f t="shared" si="7"/>
        <v>3.7000000000000026E-2</v>
      </c>
      <c r="B68" s="243">
        <f t="shared" si="4"/>
        <v>0.96299999999999997</v>
      </c>
      <c r="C68" s="82"/>
      <c r="D68" s="270">
        <f t="shared" si="5"/>
        <v>6.8105259251764094</v>
      </c>
      <c r="E68" s="270">
        <f t="shared" si="6"/>
        <v>4.5256499999999997</v>
      </c>
    </row>
    <row r="69" spans="1:5" x14ac:dyDescent="0.5">
      <c r="A69" s="243">
        <f t="shared" si="7"/>
        <v>3.8000000000000027E-2</v>
      </c>
      <c r="B69" s="243">
        <f t="shared" si="4"/>
        <v>0.96199999999999997</v>
      </c>
      <c r="C69" s="82"/>
      <c r="D69" s="270">
        <f t="shared" si="5"/>
        <v>6.8047265330797826</v>
      </c>
      <c r="E69" s="270">
        <f t="shared" si="6"/>
        <v>4.5331000000000001</v>
      </c>
    </row>
    <row r="70" spans="1:5" x14ac:dyDescent="0.5">
      <c r="A70" s="243">
        <f t="shared" si="7"/>
        <v>3.9000000000000028E-2</v>
      </c>
      <c r="B70" s="243">
        <f t="shared" si="4"/>
        <v>0.96099999999999997</v>
      </c>
      <c r="C70" s="82"/>
      <c r="D70" s="270">
        <f t="shared" si="5"/>
        <v>6.7989622294509031</v>
      </c>
      <c r="E70" s="270">
        <f t="shared" si="6"/>
        <v>4.5405500000000005</v>
      </c>
    </row>
    <row r="71" spans="1:5" x14ac:dyDescent="0.5">
      <c r="A71" s="243">
        <f t="shared" si="7"/>
        <v>4.0000000000000029E-2</v>
      </c>
      <c r="B71" s="243">
        <f t="shared" si="4"/>
        <v>0.96</v>
      </c>
      <c r="C71" s="82"/>
      <c r="D71" s="270">
        <f t="shared" si="5"/>
        <v>6.7932331036112696</v>
      </c>
      <c r="E71" s="270">
        <f t="shared" si="6"/>
        <v>4.548</v>
      </c>
    </row>
    <row r="72" spans="1:5" x14ac:dyDescent="0.5">
      <c r="A72" s="243">
        <f t="shared" si="7"/>
        <v>4.1000000000000029E-2</v>
      </c>
      <c r="B72" s="243">
        <f t="shared" si="4"/>
        <v>0.95899999999999996</v>
      </c>
      <c r="C72" s="82"/>
      <c r="D72" s="270">
        <f t="shared" si="5"/>
        <v>6.7875392446379266</v>
      </c>
      <c r="E72" s="270">
        <f t="shared" si="6"/>
        <v>4.5554500000000004</v>
      </c>
    </row>
    <row r="73" spans="1:5" x14ac:dyDescent="0.5">
      <c r="A73" s="243">
        <f t="shared" si="7"/>
        <v>4.200000000000003E-2</v>
      </c>
      <c r="B73" s="243">
        <f t="shared" si="4"/>
        <v>0.95799999999999996</v>
      </c>
      <c r="C73" s="82"/>
      <c r="D73" s="270">
        <f t="shared" si="5"/>
        <v>6.7818807413578126</v>
      </c>
      <c r="E73" s="270">
        <f t="shared" si="6"/>
        <v>4.5629</v>
      </c>
    </row>
    <row r="74" spans="1:5" x14ac:dyDescent="0.5">
      <c r="A74" s="243">
        <f t="shared" si="7"/>
        <v>4.3000000000000031E-2</v>
      </c>
      <c r="B74" s="243">
        <f t="shared" si="4"/>
        <v>0.95699999999999996</v>
      </c>
      <c r="C74" s="82"/>
      <c r="D74" s="270">
        <f t="shared" si="5"/>
        <v>6.7762576823420764</v>
      </c>
      <c r="E74" s="270">
        <f t="shared" si="6"/>
        <v>4.5703499999999995</v>
      </c>
    </row>
    <row r="75" spans="1:5" x14ac:dyDescent="0.5">
      <c r="A75" s="243">
        <f t="shared" si="7"/>
        <v>4.4000000000000032E-2</v>
      </c>
      <c r="B75" s="243">
        <f t="shared" si="4"/>
        <v>0.95599999999999996</v>
      </c>
      <c r="C75" s="82"/>
      <c r="D75" s="270">
        <f t="shared" si="5"/>
        <v>6.7706701559003744</v>
      </c>
      <c r="E75" s="270">
        <f t="shared" si="6"/>
        <v>4.5777999999999999</v>
      </c>
    </row>
    <row r="76" spans="1:5" x14ac:dyDescent="0.5">
      <c r="A76" s="243">
        <f t="shared" si="7"/>
        <v>4.5000000000000033E-2</v>
      </c>
      <c r="B76" s="243">
        <f t="shared" si="4"/>
        <v>0.95499999999999996</v>
      </c>
      <c r="C76" s="82"/>
      <c r="D76" s="270">
        <f t="shared" si="5"/>
        <v>6.7651182500751599</v>
      </c>
      <c r="E76" s="270">
        <f t="shared" si="6"/>
        <v>4.5852500000000003</v>
      </c>
    </row>
    <row r="77" spans="1:5" x14ac:dyDescent="0.5">
      <c r="A77" s="243">
        <f t="shared" si="7"/>
        <v>4.6000000000000034E-2</v>
      </c>
      <c r="B77" s="243">
        <f t="shared" si="4"/>
        <v>0.95399999999999996</v>
      </c>
      <c r="C77" s="82"/>
      <c r="D77" s="270">
        <f t="shared" si="5"/>
        <v>6.7596020526359384</v>
      </c>
      <c r="E77" s="270">
        <f t="shared" si="6"/>
        <v>4.5927000000000007</v>
      </c>
    </row>
    <row r="78" spans="1:5" x14ac:dyDescent="0.5">
      <c r="A78" s="243">
        <f t="shared" si="7"/>
        <v>4.7000000000000035E-2</v>
      </c>
      <c r="B78" s="243">
        <f t="shared" si="4"/>
        <v>0.95299999999999996</v>
      </c>
      <c r="C78" s="82"/>
      <c r="D78" s="270">
        <f t="shared" si="5"/>
        <v>6.7541216510735129</v>
      </c>
      <c r="E78" s="270">
        <f t="shared" si="6"/>
        <v>4.6001500000000002</v>
      </c>
    </row>
    <row r="79" spans="1:5" x14ac:dyDescent="0.5">
      <c r="A79" s="243">
        <f t="shared" si="7"/>
        <v>4.8000000000000036E-2</v>
      </c>
      <c r="B79" s="243">
        <f t="shared" si="4"/>
        <v>0.95199999999999996</v>
      </c>
      <c r="C79" s="82"/>
      <c r="D79" s="270">
        <f t="shared" si="5"/>
        <v>6.7486771325942092</v>
      </c>
      <c r="E79" s="270">
        <f t="shared" si="6"/>
        <v>4.6075999999999997</v>
      </c>
    </row>
    <row r="80" spans="1:5" x14ac:dyDescent="0.5">
      <c r="A80" s="243">
        <f t="shared" si="7"/>
        <v>4.9000000000000037E-2</v>
      </c>
      <c r="B80" s="243">
        <f t="shared" si="4"/>
        <v>0.95099999999999996</v>
      </c>
      <c r="C80" s="82"/>
      <c r="D80" s="270">
        <f t="shared" si="5"/>
        <v>6.7432685841140865</v>
      </c>
      <c r="E80" s="270">
        <f t="shared" si="6"/>
        <v>4.6150500000000001</v>
      </c>
    </row>
    <row r="81" spans="1:5" x14ac:dyDescent="0.5">
      <c r="A81" s="243">
        <f t="shared" si="7"/>
        <v>5.0000000000000037E-2</v>
      </c>
      <c r="B81" s="243">
        <f t="shared" si="4"/>
        <v>0.95</v>
      </c>
      <c r="C81" s="82"/>
      <c r="D81" s="270">
        <f t="shared" si="5"/>
        <v>6.7378960922531297</v>
      </c>
      <c r="E81" s="270">
        <f t="shared" si="6"/>
        <v>4.6225000000000005</v>
      </c>
    </row>
    <row r="82" spans="1:5" x14ac:dyDescent="0.5">
      <c r="A82" s="243">
        <f t="shared" si="7"/>
        <v>5.1000000000000038E-2</v>
      </c>
      <c r="B82" s="243">
        <f t="shared" si="4"/>
        <v>0.94899999999999995</v>
      </c>
      <c r="C82" s="82"/>
      <c r="D82" s="270">
        <f t="shared" si="5"/>
        <v>6.7325597433294275</v>
      </c>
      <c r="E82" s="270">
        <f t="shared" si="6"/>
        <v>4.62995</v>
      </c>
    </row>
    <row r="83" spans="1:5" x14ac:dyDescent="0.5">
      <c r="A83" s="243">
        <f t="shared" si="7"/>
        <v>5.2000000000000039E-2</v>
      </c>
      <c r="B83" s="243">
        <f t="shared" si="4"/>
        <v>0.94799999999999995</v>
      </c>
      <c r="C83" s="82"/>
      <c r="D83" s="270">
        <f t="shared" si="5"/>
        <v>6.7272596233533308</v>
      </c>
      <c r="E83" s="270">
        <f t="shared" si="6"/>
        <v>4.6374000000000004</v>
      </c>
    </row>
    <row r="84" spans="1:5" x14ac:dyDescent="0.5">
      <c r="A84" s="243">
        <f t="shared" si="7"/>
        <v>5.300000000000004E-2</v>
      </c>
      <c r="B84" s="243">
        <f t="shared" si="4"/>
        <v>0.94699999999999995</v>
      </c>
      <c r="C84" s="82"/>
      <c r="D84" s="270">
        <f t="shared" si="5"/>
        <v>6.7219958180216084</v>
      </c>
      <c r="E84" s="270">
        <f t="shared" si="6"/>
        <v>4.6448500000000008</v>
      </c>
    </row>
    <row r="85" spans="1:5" x14ac:dyDescent="0.5">
      <c r="A85" s="243">
        <f t="shared" si="7"/>
        <v>5.4000000000000041E-2</v>
      </c>
      <c r="B85" s="243">
        <f t="shared" si="4"/>
        <v>0.94599999999999995</v>
      </c>
      <c r="C85" s="82"/>
      <c r="D85" s="270">
        <f t="shared" si="5"/>
        <v>6.716768412711577</v>
      </c>
      <c r="E85" s="270">
        <f t="shared" si="6"/>
        <v>4.6523000000000003</v>
      </c>
    </row>
    <row r="86" spans="1:5" x14ac:dyDescent="0.5">
      <c r="A86" s="243">
        <f t="shared" si="7"/>
        <v>5.5000000000000042E-2</v>
      </c>
      <c r="B86" s="243">
        <f t="shared" si="4"/>
        <v>0.94499999999999995</v>
      </c>
      <c r="C86" s="82"/>
      <c r="D86" s="270">
        <f t="shared" si="5"/>
        <v>6.7115774924752225</v>
      </c>
      <c r="E86" s="270">
        <f t="shared" si="6"/>
        <v>4.6597499999999998</v>
      </c>
    </row>
    <row r="87" spans="1:5" x14ac:dyDescent="0.5">
      <c r="A87" s="243">
        <f t="shared" si="7"/>
        <v>5.6000000000000043E-2</v>
      </c>
      <c r="B87" s="243">
        <f t="shared" si="4"/>
        <v>0.94399999999999995</v>
      </c>
      <c r="C87" s="82"/>
      <c r="D87" s="270">
        <f t="shared" si="5"/>
        <v>6.7064231420333149</v>
      </c>
      <c r="E87" s="270">
        <f t="shared" si="6"/>
        <v>4.6672000000000002</v>
      </c>
    </row>
    <row r="88" spans="1:5" x14ac:dyDescent="0.5">
      <c r="A88" s="243">
        <f t="shared" si="7"/>
        <v>5.7000000000000044E-2</v>
      </c>
      <c r="B88" s="243">
        <f t="shared" si="4"/>
        <v>0.94299999999999995</v>
      </c>
      <c r="C88" s="82"/>
      <c r="D88" s="270">
        <f t="shared" si="5"/>
        <v>6.7013054457695027</v>
      </c>
      <c r="E88" s="270">
        <f t="shared" si="6"/>
        <v>4.6746499999999997</v>
      </c>
    </row>
    <row r="89" spans="1:5" x14ac:dyDescent="0.5">
      <c r="A89" s="243">
        <f t="shared" si="7"/>
        <v>5.8000000000000045E-2</v>
      </c>
      <c r="B89" s="243">
        <f t="shared" si="4"/>
        <v>0.94199999999999995</v>
      </c>
      <c r="C89" s="82"/>
      <c r="D89" s="270">
        <f t="shared" si="5"/>
        <v>6.6962244877244066</v>
      </c>
      <c r="E89" s="270">
        <f t="shared" si="6"/>
        <v>4.6821000000000002</v>
      </c>
    </row>
    <row r="90" spans="1:5" x14ac:dyDescent="0.5">
      <c r="A90" s="243">
        <f t="shared" si="7"/>
        <v>5.9000000000000045E-2</v>
      </c>
      <c r="B90" s="243">
        <f t="shared" si="4"/>
        <v>0.94099999999999995</v>
      </c>
      <c r="C90" s="82"/>
      <c r="D90" s="270">
        <f t="shared" si="5"/>
        <v>6.6911803515896944</v>
      </c>
      <c r="E90" s="270">
        <f t="shared" si="6"/>
        <v>4.6895500000000006</v>
      </c>
    </row>
    <row r="91" spans="1:5" x14ac:dyDescent="0.5">
      <c r="A91" s="243">
        <f t="shared" si="7"/>
        <v>6.0000000000000046E-2</v>
      </c>
      <c r="B91" s="243">
        <f t="shared" si="4"/>
        <v>0.94</v>
      </c>
      <c r="C91" s="82"/>
      <c r="D91" s="270">
        <f t="shared" si="5"/>
        <v>6.6861731207021551</v>
      </c>
      <c r="E91" s="270">
        <f t="shared" si="6"/>
        <v>4.6970000000000001</v>
      </c>
    </row>
    <row r="92" spans="1:5" x14ac:dyDescent="0.5">
      <c r="A92" s="243">
        <f t="shared" si="7"/>
        <v>6.1000000000000047E-2</v>
      </c>
      <c r="B92" s="243">
        <f t="shared" si="4"/>
        <v>0.93899999999999995</v>
      </c>
      <c r="C92" s="82"/>
      <c r="D92" s="270">
        <f t="shared" si="5"/>
        <v>6.6812028780377561</v>
      </c>
      <c r="E92" s="270">
        <f t="shared" si="6"/>
        <v>4.7044500000000005</v>
      </c>
    </row>
    <row r="93" spans="1:5" x14ac:dyDescent="0.5">
      <c r="A93" s="243">
        <f t="shared" si="7"/>
        <v>6.2000000000000048E-2</v>
      </c>
      <c r="B93" s="243">
        <f t="shared" si="4"/>
        <v>0.93799999999999994</v>
      </c>
      <c r="C93" s="82"/>
      <c r="D93" s="270">
        <f t="shared" si="5"/>
        <v>6.6762697062057033</v>
      </c>
      <c r="E93" s="270">
        <f t="shared" si="6"/>
        <v>4.7119</v>
      </c>
    </row>
    <row r="94" spans="1:5" x14ac:dyDescent="0.5">
      <c r="A94" s="243">
        <f t="shared" si="7"/>
        <v>6.3000000000000042E-2</v>
      </c>
      <c r="B94" s="243">
        <f t="shared" si="4"/>
        <v>0.93699999999999994</v>
      </c>
      <c r="C94" s="82"/>
      <c r="D94" s="270">
        <f t="shared" si="5"/>
        <v>6.6713736874424896</v>
      </c>
      <c r="E94" s="270">
        <f t="shared" si="6"/>
        <v>4.7193500000000004</v>
      </c>
    </row>
    <row r="95" spans="1:5" x14ac:dyDescent="0.5">
      <c r="A95" s="243">
        <f t="shared" si="7"/>
        <v>6.4000000000000043E-2</v>
      </c>
      <c r="B95" s="243">
        <f t="shared" ref="B95:B158" si="8">1-A95</f>
        <v>0.93599999999999994</v>
      </c>
      <c r="C95" s="82"/>
      <c r="D95" s="270">
        <f t="shared" ref="D95:D158" si="9">SQRT((A95*$B$7)^2+(B95*$B$8)^2+2*$B$7*A95*$B$8*B95*$D$12)</f>
        <v>6.6665149036059317</v>
      </c>
      <c r="E95" s="270">
        <f t="shared" ref="E95:E158" si="10">+A95*$B$5+B95*$B$6</f>
        <v>4.7267999999999999</v>
      </c>
    </row>
    <row r="96" spans="1:5" x14ac:dyDescent="0.5">
      <c r="A96" s="243">
        <f t="shared" si="7"/>
        <v>6.5000000000000044E-2</v>
      </c>
      <c r="B96" s="243">
        <f t="shared" si="8"/>
        <v>0.93499999999999994</v>
      </c>
      <c r="C96" s="82"/>
      <c r="D96" s="270">
        <f t="shared" si="9"/>
        <v>6.6616934361692142</v>
      </c>
      <c r="E96" s="270">
        <f t="shared" si="10"/>
        <v>4.7342500000000003</v>
      </c>
    </row>
    <row r="97" spans="1:5" x14ac:dyDescent="0.5">
      <c r="A97" s="243">
        <f t="shared" si="7"/>
        <v>6.6000000000000045E-2</v>
      </c>
      <c r="B97" s="243">
        <f t="shared" si="8"/>
        <v>0.93399999999999994</v>
      </c>
      <c r="C97" s="82"/>
      <c r="D97" s="270">
        <f t="shared" si="9"/>
        <v>6.6569093662149248</v>
      </c>
      <c r="E97" s="270">
        <f t="shared" si="10"/>
        <v>4.7416999999999998</v>
      </c>
    </row>
    <row r="98" spans="1:5" x14ac:dyDescent="0.5">
      <c r="A98" s="243">
        <f t="shared" ref="A98:A161" si="11">+A97+0.1%</f>
        <v>6.7000000000000046E-2</v>
      </c>
      <c r="B98" s="243">
        <f t="shared" si="8"/>
        <v>0.93299999999999994</v>
      </c>
      <c r="C98" s="82"/>
      <c r="D98" s="270">
        <f t="shared" si="9"/>
        <v>6.6521627744290797</v>
      </c>
      <c r="E98" s="270">
        <f t="shared" si="10"/>
        <v>4.7491500000000002</v>
      </c>
    </row>
    <row r="99" spans="1:5" x14ac:dyDescent="0.5">
      <c r="A99" s="243">
        <f t="shared" si="11"/>
        <v>6.8000000000000047E-2</v>
      </c>
      <c r="B99" s="243">
        <f t="shared" si="8"/>
        <v>0.93199999999999994</v>
      </c>
      <c r="C99" s="82"/>
      <c r="D99" s="270">
        <f t="shared" si="9"/>
        <v>6.6474537410951564</v>
      </c>
      <c r="E99" s="270">
        <f t="shared" si="10"/>
        <v>4.7566000000000006</v>
      </c>
    </row>
    <row r="100" spans="1:5" x14ac:dyDescent="0.5">
      <c r="A100" s="243">
        <f t="shared" si="11"/>
        <v>6.9000000000000047E-2</v>
      </c>
      <c r="B100" s="243">
        <f t="shared" si="8"/>
        <v>0.93099999999999994</v>
      </c>
      <c r="C100" s="82"/>
      <c r="D100" s="270">
        <f t="shared" si="9"/>
        <v>6.6427823460881212</v>
      </c>
      <c r="E100" s="270">
        <f t="shared" si="10"/>
        <v>4.7640500000000001</v>
      </c>
    </row>
    <row r="101" spans="1:5" x14ac:dyDescent="0.5">
      <c r="A101" s="243">
        <f t="shared" si="11"/>
        <v>7.0000000000000048E-2</v>
      </c>
      <c r="B101" s="243">
        <f t="shared" si="8"/>
        <v>0.92999999999999994</v>
      </c>
      <c r="C101" s="82"/>
      <c r="D101" s="270">
        <f t="shared" si="9"/>
        <v>6.6381486688684515</v>
      </c>
      <c r="E101" s="270">
        <f t="shared" si="10"/>
        <v>4.7715000000000005</v>
      </c>
    </row>
    <row r="102" spans="1:5" x14ac:dyDescent="0.5">
      <c r="A102" s="243">
        <f t="shared" si="11"/>
        <v>7.1000000000000049E-2</v>
      </c>
      <c r="B102" s="243">
        <f t="shared" si="8"/>
        <v>0.92899999999999994</v>
      </c>
      <c r="C102" s="82"/>
      <c r="D102" s="270">
        <f t="shared" si="9"/>
        <v>6.6335527884761722</v>
      </c>
      <c r="E102" s="270">
        <f t="shared" si="10"/>
        <v>4.77895</v>
      </c>
    </row>
    <row r="103" spans="1:5" x14ac:dyDescent="0.5">
      <c r="A103" s="243">
        <f t="shared" si="11"/>
        <v>7.200000000000005E-2</v>
      </c>
      <c r="B103" s="243">
        <f t="shared" si="8"/>
        <v>0.92799999999999994</v>
      </c>
      <c r="C103" s="82"/>
      <c r="D103" s="270">
        <f t="shared" si="9"/>
        <v>6.6289947835248739</v>
      </c>
      <c r="E103" s="270">
        <f t="shared" si="10"/>
        <v>4.7864000000000004</v>
      </c>
    </row>
    <row r="104" spans="1:5" x14ac:dyDescent="0.5">
      <c r="A104" s="243">
        <f t="shared" si="11"/>
        <v>7.3000000000000051E-2</v>
      </c>
      <c r="B104" s="243">
        <f t="shared" si="8"/>
        <v>0.92699999999999994</v>
      </c>
      <c r="C104" s="82"/>
      <c r="D104" s="270">
        <f t="shared" si="9"/>
        <v>6.6244747321957531</v>
      </c>
      <c r="E104" s="270">
        <f t="shared" si="10"/>
        <v>4.7938499999999999</v>
      </c>
    </row>
    <row r="105" spans="1:5" x14ac:dyDescent="0.5">
      <c r="A105" s="243">
        <f t="shared" si="11"/>
        <v>7.4000000000000052E-2</v>
      </c>
      <c r="B105" s="243">
        <f t="shared" si="8"/>
        <v>0.92599999999999993</v>
      </c>
      <c r="C105" s="82"/>
      <c r="D105" s="270">
        <f t="shared" si="9"/>
        <v>6.619992712231638</v>
      </c>
      <c r="E105" s="270">
        <f t="shared" si="10"/>
        <v>4.8013000000000003</v>
      </c>
    </row>
    <row r="106" spans="1:5" x14ac:dyDescent="0.5">
      <c r="A106" s="243">
        <f t="shared" si="11"/>
        <v>7.5000000000000053E-2</v>
      </c>
      <c r="B106" s="243">
        <f t="shared" si="8"/>
        <v>0.92499999999999993</v>
      </c>
      <c r="C106" s="82"/>
      <c r="D106" s="270">
        <f t="shared" si="9"/>
        <v>6.6155488009310304</v>
      </c>
      <c r="E106" s="270">
        <f t="shared" si="10"/>
        <v>4.8087500000000007</v>
      </c>
    </row>
    <row r="107" spans="1:5" x14ac:dyDescent="0.5">
      <c r="A107" s="243">
        <f t="shared" si="11"/>
        <v>7.6000000000000054E-2</v>
      </c>
      <c r="B107" s="243">
        <f t="shared" si="8"/>
        <v>0.92399999999999993</v>
      </c>
      <c r="C107" s="82"/>
      <c r="D107" s="270">
        <f t="shared" si="9"/>
        <v>6.6111430751421496</v>
      </c>
      <c r="E107" s="270">
        <f t="shared" si="10"/>
        <v>4.8162000000000003</v>
      </c>
    </row>
    <row r="108" spans="1:5" x14ac:dyDescent="0.5">
      <c r="A108" s="243">
        <f t="shared" si="11"/>
        <v>7.7000000000000055E-2</v>
      </c>
      <c r="B108" s="243">
        <f t="shared" si="8"/>
        <v>0.92299999999999993</v>
      </c>
      <c r="C108" s="82"/>
      <c r="D108" s="270">
        <f t="shared" si="9"/>
        <v>6.6067756112569764</v>
      </c>
      <c r="E108" s="270">
        <f t="shared" si="10"/>
        <v>4.8236500000000007</v>
      </c>
    </row>
    <row r="109" spans="1:5" x14ac:dyDescent="0.5">
      <c r="A109" s="243">
        <f t="shared" si="11"/>
        <v>7.8000000000000055E-2</v>
      </c>
      <c r="B109" s="243">
        <f t="shared" si="8"/>
        <v>0.92199999999999993</v>
      </c>
      <c r="C109" s="82"/>
      <c r="D109" s="270">
        <f t="shared" si="9"/>
        <v>6.6024464852053137</v>
      </c>
      <c r="E109" s="270">
        <f t="shared" si="10"/>
        <v>4.8311000000000002</v>
      </c>
    </row>
    <row r="110" spans="1:5" x14ac:dyDescent="0.5">
      <c r="A110" s="243">
        <f t="shared" si="11"/>
        <v>7.9000000000000056E-2</v>
      </c>
      <c r="B110" s="243">
        <f t="shared" si="8"/>
        <v>0.92099999999999993</v>
      </c>
      <c r="C110" s="82"/>
      <c r="D110" s="270">
        <f t="shared" si="9"/>
        <v>6.5981557724488438</v>
      </c>
      <c r="E110" s="270">
        <f t="shared" si="10"/>
        <v>4.8385499999999997</v>
      </c>
    </row>
    <row r="111" spans="1:5" x14ac:dyDescent="0.5">
      <c r="A111" s="243">
        <f t="shared" si="11"/>
        <v>8.0000000000000057E-2</v>
      </c>
      <c r="B111" s="243">
        <f t="shared" si="8"/>
        <v>0.91999999999999993</v>
      </c>
      <c r="C111" s="82"/>
      <c r="D111" s="270">
        <f t="shared" si="9"/>
        <v>6.5939035479752048</v>
      </c>
      <c r="E111" s="270">
        <f t="shared" si="10"/>
        <v>4.8460000000000001</v>
      </c>
    </row>
    <row r="112" spans="1:5" x14ac:dyDescent="0.5">
      <c r="A112" s="243">
        <f t="shared" si="11"/>
        <v>8.1000000000000058E-2</v>
      </c>
      <c r="B112" s="243">
        <f t="shared" si="8"/>
        <v>0.91899999999999993</v>
      </c>
      <c r="C112" s="82"/>
      <c r="D112" s="270">
        <f t="shared" si="9"/>
        <v>6.5896898862920699</v>
      </c>
      <c r="E112" s="270">
        <f t="shared" si="10"/>
        <v>4.8534500000000005</v>
      </c>
    </row>
    <row r="113" spans="1:5" x14ac:dyDescent="0.5">
      <c r="A113" s="243">
        <f t="shared" si="11"/>
        <v>8.2000000000000059E-2</v>
      </c>
      <c r="B113" s="243">
        <f t="shared" si="8"/>
        <v>0.91799999999999993</v>
      </c>
      <c r="C113" s="82"/>
      <c r="D113" s="270">
        <f t="shared" si="9"/>
        <v>6.5855148614212391</v>
      </c>
      <c r="E113" s="270">
        <f t="shared" si="10"/>
        <v>4.8609</v>
      </c>
    </row>
    <row r="114" spans="1:5" x14ac:dyDescent="0.5">
      <c r="A114" s="243">
        <f t="shared" si="11"/>
        <v>8.300000000000006E-2</v>
      </c>
      <c r="B114" s="243">
        <f t="shared" si="8"/>
        <v>0.91699999999999993</v>
      </c>
      <c r="C114" s="82"/>
      <c r="D114" s="270">
        <f t="shared" si="9"/>
        <v>6.5813785468927399</v>
      </c>
      <c r="E114" s="270">
        <f t="shared" si="10"/>
        <v>4.8683500000000004</v>
      </c>
    </row>
    <row r="115" spans="1:5" x14ac:dyDescent="0.5">
      <c r="A115" s="243">
        <f t="shared" si="11"/>
        <v>8.4000000000000061E-2</v>
      </c>
      <c r="B115" s="243">
        <f t="shared" si="8"/>
        <v>0.91599999999999993</v>
      </c>
      <c r="C115" s="82"/>
      <c r="D115" s="270">
        <f t="shared" si="9"/>
        <v>6.5772810157389499</v>
      </c>
      <c r="E115" s="270">
        <f t="shared" si="10"/>
        <v>4.8758000000000008</v>
      </c>
    </row>
    <row r="116" spans="1:5" x14ac:dyDescent="0.5">
      <c r="A116" s="243">
        <f t="shared" si="11"/>
        <v>8.5000000000000062E-2</v>
      </c>
      <c r="B116" s="243">
        <f t="shared" si="8"/>
        <v>0.91499999999999992</v>
      </c>
      <c r="C116" s="82"/>
      <c r="D116" s="270">
        <f t="shared" si="9"/>
        <v>6.5732223404887202</v>
      </c>
      <c r="E116" s="270">
        <f t="shared" si="10"/>
        <v>4.8832500000000003</v>
      </c>
    </row>
    <row r="117" spans="1:5" x14ac:dyDescent="0.5">
      <c r="A117" s="243">
        <f t="shared" si="11"/>
        <v>8.6000000000000063E-2</v>
      </c>
      <c r="B117" s="243">
        <f t="shared" si="8"/>
        <v>0.91399999999999992</v>
      </c>
      <c r="C117" s="82"/>
      <c r="D117" s="270">
        <f t="shared" si="9"/>
        <v>6.5692025931615161</v>
      </c>
      <c r="E117" s="270">
        <f t="shared" si="10"/>
        <v>4.8907000000000007</v>
      </c>
    </row>
    <row r="118" spans="1:5" x14ac:dyDescent="0.5">
      <c r="A118" s="243">
        <f t="shared" si="11"/>
        <v>8.7000000000000063E-2</v>
      </c>
      <c r="B118" s="243">
        <f t="shared" si="8"/>
        <v>0.91299999999999992</v>
      </c>
      <c r="C118" s="82"/>
      <c r="D118" s="270">
        <f t="shared" si="9"/>
        <v>6.5652218452615898</v>
      </c>
      <c r="E118" s="270">
        <f t="shared" si="10"/>
        <v>4.8981500000000002</v>
      </c>
    </row>
    <row r="119" spans="1:5" x14ac:dyDescent="0.5">
      <c r="A119" s="243">
        <f t="shared" si="11"/>
        <v>8.8000000000000064E-2</v>
      </c>
      <c r="B119" s="243">
        <f t="shared" si="8"/>
        <v>0.91199999999999992</v>
      </c>
      <c r="C119" s="82"/>
      <c r="D119" s="270">
        <f t="shared" si="9"/>
        <v>6.5612801677721393</v>
      </c>
      <c r="E119" s="270">
        <f t="shared" si="10"/>
        <v>4.9055999999999997</v>
      </c>
    </row>
    <row r="120" spans="1:5" x14ac:dyDescent="0.5">
      <c r="A120" s="243">
        <f t="shared" si="11"/>
        <v>8.9000000000000065E-2</v>
      </c>
      <c r="B120" s="243">
        <f t="shared" si="8"/>
        <v>0.91099999999999992</v>
      </c>
      <c r="C120" s="82"/>
      <c r="D120" s="270">
        <f t="shared" si="9"/>
        <v>6.5573776311495129</v>
      </c>
      <c r="E120" s="270">
        <f t="shared" si="10"/>
        <v>4.9130500000000001</v>
      </c>
    </row>
    <row r="121" spans="1:5" x14ac:dyDescent="0.5">
      <c r="A121" s="243">
        <f t="shared" si="11"/>
        <v>9.0000000000000066E-2</v>
      </c>
      <c r="B121" s="243">
        <f t="shared" si="8"/>
        <v>0.90999999999999992</v>
      </c>
      <c r="C121" s="82"/>
      <c r="D121" s="270">
        <f t="shared" si="9"/>
        <v>6.5535143053174147</v>
      </c>
      <c r="E121" s="270">
        <f t="shared" si="10"/>
        <v>4.9205000000000005</v>
      </c>
    </row>
    <row r="122" spans="1:5" x14ac:dyDescent="0.5">
      <c r="A122" s="243">
        <f t="shared" si="11"/>
        <v>9.1000000000000067E-2</v>
      </c>
      <c r="B122" s="243">
        <f t="shared" si="8"/>
        <v>0.90899999999999992</v>
      </c>
      <c r="C122" s="82"/>
      <c r="D122" s="270">
        <f t="shared" si="9"/>
        <v>6.5496902596611388</v>
      </c>
      <c r="E122" s="270">
        <f t="shared" si="10"/>
        <v>4.9279500000000009</v>
      </c>
    </row>
    <row r="123" spans="1:5" x14ac:dyDescent="0.5">
      <c r="A123" s="243">
        <f t="shared" si="11"/>
        <v>9.2000000000000068E-2</v>
      </c>
      <c r="B123" s="243">
        <f t="shared" si="8"/>
        <v>0.90799999999999992</v>
      </c>
      <c r="C123" s="82"/>
      <c r="D123" s="270">
        <f t="shared" si="9"/>
        <v>6.5459055630218188</v>
      </c>
      <c r="E123" s="270">
        <f t="shared" si="10"/>
        <v>4.9354000000000005</v>
      </c>
    </row>
    <row r="124" spans="1:5" x14ac:dyDescent="0.5">
      <c r="A124" s="243">
        <f t="shared" si="11"/>
        <v>9.3000000000000069E-2</v>
      </c>
      <c r="B124" s="243">
        <f t="shared" si="8"/>
        <v>0.90699999999999992</v>
      </c>
      <c r="C124" s="82"/>
      <c r="D124" s="270">
        <f t="shared" si="9"/>
        <v>6.5421602836907002</v>
      </c>
      <c r="E124" s="270">
        <f t="shared" si="10"/>
        <v>4.94285</v>
      </c>
    </row>
    <row r="125" spans="1:5" x14ac:dyDescent="0.5">
      <c r="A125" s="243">
        <f t="shared" si="11"/>
        <v>9.400000000000007E-2</v>
      </c>
      <c r="B125" s="243">
        <f t="shared" si="8"/>
        <v>0.90599999999999992</v>
      </c>
      <c r="C125" s="82"/>
      <c r="D125" s="270">
        <f t="shared" si="9"/>
        <v>6.5384544894034393</v>
      </c>
      <c r="E125" s="270">
        <f t="shared" si="10"/>
        <v>4.9503000000000004</v>
      </c>
    </row>
    <row r="126" spans="1:5" x14ac:dyDescent="0.5">
      <c r="A126" s="243">
        <f t="shared" si="11"/>
        <v>9.500000000000007E-2</v>
      </c>
      <c r="B126" s="243">
        <f t="shared" si="8"/>
        <v>0.90499999999999992</v>
      </c>
      <c r="C126" s="82"/>
      <c r="D126" s="270">
        <f t="shared" si="9"/>
        <v>6.534788247334415</v>
      </c>
      <c r="E126" s="270">
        <f t="shared" si="10"/>
        <v>4.9577500000000008</v>
      </c>
    </row>
    <row r="127" spans="1:5" x14ac:dyDescent="0.5">
      <c r="A127" s="243">
        <f t="shared" si="11"/>
        <v>9.6000000000000071E-2</v>
      </c>
      <c r="B127" s="243">
        <f t="shared" si="8"/>
        <v>0.90399999999999991</v>
      </c>
      <c r="C127" s="82"/>
      <c r="D127" s="270">
        <f t="shared" si="9"/>
        <v>6.5311616240910766</v>
      </c>
      <c r="E127" s="270">
        <f t="shared" si="10"/>
        <v>4.9652000000000003</v>
      </c>
    </row>
    <row r="128" spans="1:5" x14ac:dyDescent="0.5">
      <c r="A128" s="243">
        <f t="shared" si="11"/>
        <v>9.7000000000000072E-2</v>
      </c>
      <c r="B128" s="243">
        <f t="shared" si="8"/>
        <v>0.90299999999999991</v>
      </c>
      <c r="C128" s="82"/>
      <c r="D128" s="270">
        <f t="shared" si="9"/>
        <v>6.5275746857083137</v>
      </c>
      <c r="E128" s="270">
        <f t="shared" si="10"/>
        <v>4.9726500000000007</v>
      </c>
    </row>
    <row r="129" spans="1:5" x14ac:dyDescent="0.5">
      <c r="A129" s="243">
        <f t="shared" si="11"/>
        <v>9.8000000000000073E-2</v>
      </c>
      <c r="B129" s="243">
        <f t="shared" si="8"/>
        <v>0.90199999999999991</v>
      </c>
      <c r="C129" s="82"/>
      <c r="D129" s="270">
        <f t="shared" si="9"/>
        <v>6.5240274976428481</v>
      </c>
      <c r="E129" s="270">
        <f t="shared" si="10"/>
        <v>4.9801000000000002</v>
      </c>
    </row>
    <row r="130" spans="1:5" x14ac:dyDescent="0.5">
      <c r="A130" s="243">
        <f t="shared" si="11"/>
        <v>9.9000000000000074E-2</v>
      </c>
      <c r="B130" s="243">
        <f t="shared" si="8"/>
        <v>0.90099999999999991</v>
      </c>
      <c r="C130" s="82"/>
      <c r="D130" s="270">
        <f t="shared" si="9"/>
        <v>6.5205201247676543</v>
      </c>
      <c r="E130" s="270">
        <f t="shared" si="10"/>
        <v>4.9875500000000006</v>
      </c>
    </row>
    <row r="131" spans="1:5" x14ac:dyDescent="0.5">
      <c r="A131" s="243">
        <f t="shared" si="11"/>
        <v>0.10000000000000007</v>
      </c>
      <c r="B131" s="243">
        <f t="shared" si="8"/>
        <v>0.89999999999999991</v>
      </c>
      <c r="C131" s="82"/>
      <c r="D131" s="270">
        <f t="shared" si="9"/>
        <v>6.5170526313664219</v>
      </c>
      <c r="E131" s="270">
        <f t="shared" si="10"/>
        <v>4.995000000000001</v>
      </c>
    </row>
    <row r="132" spans="1:5" x14ac:dyDescent="0.5">
      <c r="A132" s="243">
        <f t="shared" si="11"/>
        <v>0.10100000000000008</v>
      </c>
      <c r="B132" s="243">
        <f t="shared" si="8"/>
        <v>0.89899999999999991</v>
      </c>
      <c r="C132" s="82"/>
      <c r="D132" s="270">
        <f t="shared" si="9"/>
        <v>6.5136250811280192</v>
      </c>
      <c r="E132" s="270">
        <f t="shared" si="10"/>
        <v>5.0024500000000005</v>
      </c>
    </row>
    <row r="133" spans="1:5" x14ac:dyDescent="0.5">
      <c r="A133" s="243">
        <f t="shared" si="11"/>
        <v>0.10200000000000008</v>
      </c>
      <c r="B133" s="243">
        <f t="shared" si="8"/>
        <v>0.89799999999999991</v>
      </c>
      <c r="C133" s="82"/>
      <c r="D133" s="270">
        <f t="shared" si="9"/>
        <v>6.5102375371410215</v>
      </c>
      <c r="E133" s="270">
        <f t="shared" si="10"/>
        <v>5.0099</v>
      </c>
    </row>
    <row r="134" spans="1:5" x14ac:dyDescent="0.5">
      <c r="A134" s="243">
        <f t="shared" si="11"/>
        <v>0.10300000000000008</v>
      </c>
      <c r="B134" s="243">
        <f t="shared" si="8"/>
        <v>0.89699999999999991</v>
      </c>
      <c r="C134" s="82"/>
      <c r="D134" s="270">
        <f t="shared" si="9"/>
        <v>6.5068900618882441</v>
      </c>
      <c r="E134" s="270">
        <f t="shared" si="10"/>
        <v>5.0173500000000004</v>
      </c>
    </row>
    <row r="135" spans="1:5" x14ac:dyDescent="0.5">
      <c r="A135" s="243">
        <f t="shared" si="11"/>
        <v>0.10400000000000008</v>
      </c>
      <c r="B135" s="243">
        <f t="shared" si="8"/>
        <v>0.89599999999999991</v>
      </c>
      <c r="C135" s="82"/>
      <c r="D135" s="270">
        <f t="shared" si="9"/>
        <v>6.5035827172413203</v>
      </c>
      <c r="E135" s="270">
        <f t="shared" si="10"/>
        <v>5.0248000000000008</v>
      </c>
    </row>
    <row r="136" spans="1:5" x14ac:dyDescent="0.5">
      <c r="A136" s="243">
        <f t="shared" si="11"/>
        <v>0.10500000000000008</v>
      </c>
      <c r="B136" s="243">
        <f t="shared" si="8"/>
        <v>0.89499999999999991</v>
      </c>
      <c r="C136" s="82"/>
      <c r="D136" s="270">
        <f t="shared" si="9"/>
        <v>6.5003155644553132</v>
      </c>
      <c r="E136" s="270">
        <f t="shared" si="10"/>
        <v>5.0322500000000003</v>
      </c>
    </row>
    <row r="137" spans="1:5" x14ac:dyDescent="0.5">
      <c r="A137" s="243">
        <f t="shared" si="11"/>
        <v>0.10600000000000008</v>
      </c>
      <c r="B137" s="243">
        <f t="shared" si="8"/>
        <v>0.89399999999999991</v>
      </c>
      <c r="C137" s="82"/>
      <c r="D137" s="270">
        <f t="shared" si="9"/>
        <v>6.4970886641633578</v>
      </c>
      <c r="E137" s="270">
        <f t="shared" si="10"/>
        <v>5.0397000000000007</v>
      </c>
    </row>
    <row r="138" spans="1:5" x14ac:dyDescent="0.5">
      <c r="A138" s="243">
        <f t="shared" si="11"/>
        <v>0.10700000000000008</v>
      </c>
      <c r="B138" s="243">
        <f t="shared" si="8"/>
        <v>0.8929999999999999</v>
      </c>
      <c r="C138" s="82"/>
      <c r="D138" s="270">
        <f t="shared" si="9"/>
        <v>6.4939020763713398</v>
      </c>
      <c r="E138" s="270">
        <f t="shared" si="10"/>
        <v>5.0471500000000002</v>
      </c>
    </row>
    <row r="139" spans="1:5" x14ac:dyDescent="0.5">
      <c r="A139" s="243">
        <f t="shared" si="11"/>
        <v>0.10800000000000008</v>
      </c>
      <c r="B139" s="243">
        <f t="shared" si="8"/>
        <v>0.8919999999999999</v>
      </c>
      <c r="C139" s="82"/>
      <c r="D139" s="270">
        <f t="shared" si="9"/>
        <v>6.4907558604526177</v>
      </c>
      <c r="E139" s="270">
        <f t="shared" si="10"/>
        <v>5.0546000000000006</v>
      </c>
    </row>
    <row r="140" spans="1:5" x14ac:dyDescent="0.5">
      <c r="A140" s="243">
        <f t="shared" si="11"/>
        <v>0.10900000000000008</v>
      </c>
      <c r="B140" s="243">
        <f t="shared" si="8"/>
        <v>0.8909999999999999</v>
      </c>
      <c r="C140" s="82"/>
      <c r="D140" s="270">
        <f t="shared" si="9"/>
        <v>6.4876500751427706</v>
      </c>
      <c r="E140" s="270">
        <f t="shared" si="10"/>
        <v>5.062050000000001</v>
      </c>
    </row>
    <row r="141" spans="1:5" x14ac:dyDescent="0.5">
      <c r="A141" s="243">
        <f t="shared" si="11"/>
        <v>0.11000000000000008</v>
      </c>
      <c r="B141" s="243">
        <f t="shared" si="8"/>
        <v>0.8899999999999999</v>
      </c>
      <c r="C141" s="82"/>
      <c r="D141" s="270">
        <f t="shared" si="9"/>
        <v>6.4845847785343969</v>
      </c>
      <c r="E141" s="270">
        <f t="shared" si="10"/>
        <v>5.0695000000000006</v>
      </c>
    </row>
    <row r="142" spans="1:5" x14ac:dyDescent="0.5">
      <c r="A142" s="243">
        <f t="shared" si="11"/>
        <v>0.11100000000000008</v>
      </c>
      <c r="B142" s="243">
        <f t="shared" si="8"/>
        <v>0.8889999999999999</v>
      </c>
      <c r="C142" s="82"/>
      <c r="D142" s="270">
        <f t="shared" si="9"/>
        <v>6.4815600280719456</v>
      </c>
      <c r="E142" s="270">
        <f t="shared" si="10"/>
        <v>5.0769500000000001</v>
      </c>
    </row>
    <row r="143" spans="1:5" x14ac:dyDescent="0.5">
      <c r="A143" s="243">
        <f t="shared" si="11"/>
        <v>0.11200000000000009</v>
      </c>
      <c r="B143" s="243">
        <f t="shared" si="8"/>
        <v>0.8879999999999999</v>
      </c>
      <c r="C143" s="82"/>
      <c r="D143" s="270">
        <f t="shared" si="9"/>
        <v>6.4785758805465878</v>
      </c>
      <c r="E143" s="270">
        <f t="shared" si="10"/>
        <v>5.0844000000000005</v>
      </c>
    </row>
    <row r="144" spans="1:5" x14ac:dyDescent="0.5">
      <c r="A144" s="243">
        <f t="shared" si="11"/>
        <v>0.11300000000000009</v>
      </c>
      <c r="B144" s="243">
        <f t="shared" si="8"/>
        <v>0.8869999999999999</v>
      </c>
      <c r="C144" s="82"/>
      <c r="D144" s="270">
        <f t="shared" si="9"/>
        <v>6.4756323920911383</v>
      </c>
      <c r="E144" s="270">
        <f t="shared" si="10"/>
        <v>5.0918500000000009</v>
      </c>
    </row>
    <row r="145" spans="1:5" x14ac:dyDescent="0.5">
      <c r="A145" s="243">
        <f t="shared" si="11"/>
        <v>0.11400000000000009</v>
      </c>
      <c r="B145" s="243">
        <f t="shared" si="8"/>
        <v>0.8859999999999999</v>
      </c>
      <c r="C145" s="82"/>
      <c r="D145" s="270">
        <f t="shared" si="9"/>
        <v>6.4727296181750082</v>
      </c>
      <c r="E145" s="270">
        <f t="shared" si="10"/>
        <v>5.0993000000000004</v>
      </c>
    </row>
    <row r="146" spans="1:5" x14ac:dyDescent="0.5">
      <c r="A146" s="243">
        <f t="shared" si="11"/>
        <v>0.11500000000000009</v>
      </c>
      <c r="B146" s="243">
        <f t="shared" si="8"/>
        <v>0.8849999999999999</v>
      </c>
      <c r="C146" s="82"/>
      <c r="D146" s="270">
        <f t="shared" si="9"/>
        <v>6.4698676135992148</v>
      </c>
      <c r="E146" s="270">
        <f t="shared" si="10"/>
        <v>5.1067500000000008</v>
      </c>
    </row>
    <row r="147" spans="1:5" x14ac:dyDescent="0.5">
      <c r="A147" s="243">
        <f t="shared" si="11"/>
        <v>0.11600000000000009</v>
      </c>
      <c r="B147" s="243">
        <f t="shared" si="8"/>
        <v>0.8839999999999999</v>
      </c>
      <c r="C147" s="82"/>
      <c r="D147" s="270">
        <f t="shared" si="9"/>
        <v>6.4670464324914194</v>
      </c>
      <c r="E147" s="270">
        <f t="shared" si="10"/>
        <v>5.1142000000000003</v>
      </c>
    </row>
    <row r="148" spans="1:5" x14ac:dyDescent="0.5">
      <c r="A148" s="243">
        <f t="shared" si="11"/>
        <v>0.11700000000000009</v>
      </c>
      <c r="B148" s="243">
        <f t="shared" si="8"/>
        <v>0.8829999999999999</v>
      </c>
      <c r="C148" s="82"/>
      <c r="D148" s="270">
        <f t="shared" si="9"/>
        <v>6.4642661283010305</v>
      </c>
      <c r="E148" s="270">
        <f t="shared" si="10"/>
        <v>5.1216500000000007</v>
      </c>
    </row>
    <row r="149" spans="1:5" x14ac:dyDescent="0.5">
      <c r="A149" s="243">
        <f t="shared" si="11"/>
        <v>0.11800000000000009</v>
      </c>
      <c r="B149" s="243">
        <f t="shared" si="8"/>
        <v>0.8819999999999999</v>
      </c>
      <c r="C149" s="82"/>
      <c r="D149" s="270">
        <f t="shared" si="9"/>
        <v>6.4615267537943382</v>
      </c>
      <c r="E149" s="270">
        <f t="shared" si="10"/>
        <v>5.1291000000000002</v>
      </c>
    </row>
    <row r="150" spans="1:5" x14ac:dyDescent="0.5">
      <c r="A150" s="243">
        <f t="shared" si="11"/>
        <v>0.11900000000000009</v>
      </c>
      <c r="B150" s="243">
        <f t="shared" si="8"/>
        <v>0.88099999999999989</v>
      </c>
      <c r="C150" s="82"/>
      <c r="D150" s="270">
        <f t="shared" si="9"/>
        <v>6.4588283610497035</v>
      </c>
      <c r="E150" s="270">
        <f t="shared" si="10"/>
        <v>5.1365500000000006</v>
      </c>
    </row>
    <row r="151" spans="1:5" x14ac:dyDescent="0.5">
      <c r="A151" s="243">
        <f t="shared" si="11"/>
        <v>0.12000000000000009</v>
      </c>
      <c r="B151" s="243">
        <f t="shared" si="8"/>
        <v>0.87999999999999989</v>
      </c>
      <c r="C151" s="82"/>
      <c r="D151" s="270">
        <f t="shared" si="9"/>
        <v>6.4561710014527955</v>
      </c>
      <c r="E151" s="270">
        <f t="shared" si="10"/>
        <v>5.1440000000000001</v>
      </c>
    </row>
    <row r="152" spans="1:5" x14ac:dyDescent="0.5">
      <c r="A152" s="243">
        <f t="shared" si="11"/>
        <v>0.12100000000000009</v>
      </c>
      <c r="B152" s="243">
        <f t="shared" si="8"/>
        <v>0.87899999999999989</v>
      </c>
      <c r="C152" s="82"/>
      <c r="D152" s="270">
        <f t="shared" si="9"/>
        <v>6.4535547256918804</v>
      </c>
      <c r="E152" s="270">
        <f t="shared" si="10"/>
        <v>5.1514500000000005</v>
      </c>
    </row>
    <row r="153" spans="1:5" x14ac:dyDescent="0.5">
      <c r="A153" s="243">
        <f t="shared" si="11"/>
        <v>0.12200000000000009</v>
      </c>
      <c r="B153" s="243">
        <f t="shared" si="8"/>
        <v>0.87799999999999989</v>
      </c>
      <c r="C153" s="82"/>
      <c r="D153" s="270">
        <f t="shared" si="9"/>
        <v>6.4509795837531527</v>
      </c>
      <c r="E153" s="270">
        <f t="shared" si="10"/>
        <v>5.1589000000000009</v>
      </c>
    </row>
    <row r="154" spans="1:5" x14ac:dyDescent="0.5">
      <c r="A154" s="243">
        <f t="shared" si="11"/>
        <v>0.1230000000000001</v>
      </c>
      <c r="B154" s="243">
        <f t="shared" si="8"/>
        <v>0.87699999999999989</v>
      </c>
      <c r="C154" s="82"/>
      <c r="D154" s="270">
        <f t="shared" si="9"/>
        <v>6.4484456249161317</v>
      </c>
      <c r="E154" s="270">
        <f t="shared" si="10"/>
        <v>5.1663500000000004</v>
      </c>
    </row>
    <row r="155" spans="1:5" x14ac:dyDescent="0.5">
      <c r="A155" s="243">
        <f t="shared" si="11"/>
        <v>0.1240000000000001</v>
      </c>
      <c r="B155" s="243">
        <f t="shared" si="8"/>
        <v>0.87599999999999989</v>
      </c>
      <c r="C155" s="82"/>
      <c r="D155" s="270">
        <f t="shared" si="9"/>
        <v>6.4459528977490983</v>
      </c>
      <c r="E155" s="270">
        <f t="shared" si="10"/>
        <v>5.1738</v>
      </c>
    </row>
    <row r="156" spans="1:5" x14ac:dyDescent="0.5">
      <c r="A156" s="243">
        <f t="shared" si="11"/>
        <v>0.12500000000000008</v>
      </c>
      <c r="B156" s="243">
        <f t="shared" si="8"/>
        <v>0.87499999999999989</v>
      </c>
      <c r="C156" s="82"/>
      <c r="D156" s="270">
        <f t="shared" si="9"/>
        <v>6.4435014501045931</v>
      </c>
      <c r="E156" s="270">
        <f t="shared" si="10"/>
        <v>5.1812500000000004</v>
      </c>
    </row>
    <row r="157" spans="1:5" x14ac:dyDescent="0.5">
      <c r="A157" s="243">
        <f t="shared" si="11"/>
        <v>0.12600000000000008</v>
      </c>
      <c r="B157" s="243">
        <f t="shared" si="8"/>
        <v>0.87399999999999989</v>
      </c>
      <c r="C157" s="82"/>
      <c r="D157" s="270">
        <f t="shared" si="9"/>
        <v>6.4410913291149656</v>
      </c>
      <c r="E157" s="270">
        <f t="shared" si="10"/>
        <v>5.1887000000000008</v>
      </c>
    </row>
    <row r="158" spans="1:5" x14ac:dyDescent="0.5">
      <c r="A158" s="243">
        <f t="shared" si="11"/>
        <v>0.12700000000000009</v>
      </c>
      <c r="B158" s="243">
        <f t="shared" si="8"/>
        <v>0.87299999999999989</v>
      </c>
      <c r="C158" s="82"/>
      <c r="D158" s="270">
        <f t="shared" si="9"/>
        <v>6.4387225811879789</v>
      </c>
      <c r="E158" s="270">
        <f t="shared" si="10"/>
        <v>5.1961500000000003</v>
      </c>
    </row>
    <row r="159" spans="1:5" x14ac:dyDescent="0.5">
      <c r="A159" s="243">
        <f t="shared" si="11"/>
        <v>0.12800000000000009</v>
      </c>
      <c r="B159" s="243">
        <f t="shared" ref="B159:B222" si="12">1-A159</f>
        <v>0.87199999999999989</v>
      </c>
      <c r="C159" s="82"/>
      <c r="D159" s="270">
        <f t="shared" ref="D159:D222" si="13">SQRT((A159*$B$7)^2+(B159*$B$8)^2+2*$B$7*A159*$B$8*B159*$D$12)</f>
        <v>6.436395252002475</v>
      </c>
      <c r="E159" s="270">
        <f t="shared" ref="E159:E222" si="14">+A159*$B$5+B159*$B$6</f>
        <v>5.2036000000000007</v>
      </c>
    </row>
    <row r="160" spans="1:5" x14ac:dyDescent="0.5">
      <c r="A160" s="243">
        <f t="shared" si="11"/>
        <v>0.12900000000000009</v>
      </c>
      <c r="B160" s="243">
        <f t="shared" si="12"/>
        <v>0.87099999999999989</v>
      </c>
      <c r="C160" s="82"/>
      <c r="D160" s="270">
        <f t="shared" si="13"/>
        <v>6.4341093865040868</v>
      </c>
      <c r="E160" s="270">
        <f t="shared" si="14"/>
        <v>5.2110500000000002</v>
      </c>
    </row>
    <row r="161" spans="1:5" x14ac:dyDescent="0.5">
      <c r="A161" s="243">
        <f t="shared" si="11"/>
        <v>0.13000000000000009</v>
      </c>
      <c r="B161" s="243">
        <f t="shared" si="12"/>
        <v>0.86999999999999988</v>
      </c>
      <c r="C161" s="82"/>
      <c r="D161" s="270">
        <f t="shared" si="13"/>
        <v>6.4318650289010257</v>
      </c>
      <c r="E161" s="270">
        <f t="shared" si="14"/>
        <v>5.2185000000000006</v>
      </c>
    </row>
    <row r="162" spans="1:5" x14ac:dyDescent="0.5">
      <c r="A162" s="243">
        <f t="shared" ref="A162:A225" si="15">+A161+0.1%</f>
        <v>0.13100000000000009</v>
      </c>
      <c r="B162" s="243">
        <f t="shared" si="12"/>
        <v>0.86899999999999988</v>
      </c>
      <c r="C162" s="82"/>
      <c r="D162" s="270">
        <f t="shared" si="13"/>
        <v>6.4296622226599114</v>
      </c>
      <c r="E162" s="270">
        <f t="shared" si="14"/>
        <v>5.2259500000000001</v>
      </c>
    </row>
    <row r="163" spans="1:5" x14ac:dyDescent="0.5">
      <c r="A163" s="243">
        <f t="shared" si="15"/>
        <v>0.13200000000000009</v>
      </c>
      <c r="B163" s="243">
        <f t="shared" si="12"/>
        <v>0.86799999999999988</v>
      </c>
      <c r="C163" s="82"/>
      <c r="D163" s="270">
        <f t="shared" si="13"/>
        <v>6.427501010501671</v>
      </c>
      <c r="E163" s="270">
        <f t="shared" si="14"/>
        <v>5.2334000000000005</v>
      </c>
    </row>
    <row r="164" spans="1:5" x14ac:dyDescent="0.5">
      <c r="A164" s="243">
        <f t="shared" si="15"/>
        <v>0.13300000000000009</v>
      </c>
      <c r="B164" s="243">
        <f t="shared" si="12"/>
        <v>0.86699999999999988</v>
      </c>
      <c r="C164" s="82"/>
      <c r="D164" s="270">
        <f t="shared" si="13"/>
        <v>6.4253814343974938</v>
      </c>
      <c r="E164" s="270">
        <f t="shared" si="14"/>
        <v>5.24085</v>
      </c>
    </row>
    <row r="165" spans="1:5" x14ac:dyDescent="0.5">
      <c r="A165" s="243">
        <f t="shared" si="15"/>
        <v>0.13400000000000009</v>
      </c>
      <c r="B165" s="243">
        <f t="shared" si="12"/>
        <v>0.86599999999999988</v>
      </c>
      <c r="C165" s="82"/>
      <c r="D165" s="270">
        <f t="shared" si="13"/>
        <v>6.4233035355648571</v>
      </c>
      <c r="E165" s="270">
        <f t="shared" si="14"/>
        <v>5.2483000000000004</v>
      </c>
    </row>
    <row r="166" spans="1:5" x14ac:dyDescent="0.5">
      <c r="A166" s="243">
        <f t="shared" si="15"/>
        <v>0.13500000000000009</v>
      </c>
      <c r="B166" s="243">
        <f t="shared" si="12"/>
        <v>0.86499999999999988</v>
      </c>
      <c r="C166" s="82"/>
      <c r="D166" s="270">
        <f t="shared" si="13"/>
        <v>6.4212673544636028</v>
      </c>
      <c r="E166" s="270">
        <f t="shared" si="14"/>
        <v>5.2557500000000008</v>
      </c>
    </row>
    <row r="167" spans="1:5" x14ac:dyDescent="0.5">
      <c r="A167" s="243">
        <f t="shared" si="15"/>
        <v>0.13600000000000009</v>
      </c>
      <c r="B167" s="243">
        <f t="shared" si="12"/>
        <v>0.86399999999999988</v>
      </c>
      <c r="C167" s="82"/>
      <c r="D167" s="270">
        <f t="shared" si="13"/>
        <v>6.4192729307920846</v>
      </c>
      <c r="E167" s="270">
        <f t="shared" si="14"/>
        <v>5.2632000000000012</v>
      </c>
    </row>
    <row r="168" spans="1:5" x14ac:dyDescent="0.5">
      <c r="A168" s="243">
        <f t="shared" si="15"/>
        <v>0.13700000000000009</v>
      </c>
      <c r="B168" s="243">
        <f t="shared" si="12"/>
        <v>0.86299999999999988</v>
      </c>
      <c r="C168" s="82"/>
      <c r="D168" s="270">
        <f t="shared" si="13"/>
        <v>6.4173203034833781</v>
      </c>
      <c r="E168" s="270">
        <f t="shared" si="14"/>
        <v>5.2706500000000007</v>
      </c>
    </row>
    <row r="169" spans="1:5" x14ac:dyDescent="0.5">
      <c r="A169" s="243">
        <f t="shared" si="15"/>
        <v>0.13800000000000009</v>
      </c>
      <c r="B169" s="243">
        <f t="shared" si="12"/>
        <v>0.86199999999999988</v>
      </c>
      <c r="C169" s="82"/>
      <c r="D169" s="270">
        <f t="shared" si="13"/>
        <v>6.415409510701557</v>
      </c>
      <c r="E169" s="270">
        <f t="shared" si="14"/>
        <v>5.2781000000000002</v>
      </c>
    </row>
    <row r="170" spans="1:5" x14ac:dyDescent="0.5">
      <c r="A170" s="243">
        <f t="shared" si="15"/>
        <v>0.1390000000000001</v>
      </c>
      <c r="B170" s="243">
        <f t="shared" si="12"/>
        <v>0.86099999999999988</v>
      </c>
      <c r="C170" s="82"/>
      <c r="D170" s="270">
        <f t="shared" si="13"/>
        <v>6.4135405898380338</v>
      </c>
      <c r="E170" s="270">
        <f t="shared" si="14"/>
        <v>5.2855500000000006</v>
      </c>
    </row>
    <row r="171" spans="1:5" x14ac:dyDescent="0.5">
      <c r="A171" s="243">
        <f t="shared" si="15"/>
        <v>0.1400000000000001</v>
      </c>
      <c r="B171" s="243">
        <f t="shared" si="12"/>
        <v>0.85999999999999988</v>
      </c>
      <c r="C171" s="82"/>
      <c r="D171" s="270">
        <f t="shared" si="13"/>
        <v>6.4117135775079657</v>
      </c>
      <c r="E171" s="270">
        <f t="shared" si="14"/>
        <v>5.2930000000000001</v>
      </c>
    </row>
    <row r="172" spans="1:5" x14ac:dyDescent="0.5">
      <c r="A172" s="243">
        <f t="shared" si="15"/>
        <v>0.1410000000000001</v>
      </c>
      <c r="B172" s="243">
        <f t="shared" si="12"/>
        <v>0.85899999999999987</v>
      </c>
      <c r="C172" s="82"/>
      <c r="D172" s="270">
        <f t="shared" si="13"/>
        <v>6.4099285095467327</v>
      </c>
      <c r="E172" s="270">
        <f t="shared" si="14"/>
        <v>5.3004500000000005</v>
      </c>
    </row>
    <row r="173" spans="1:5" x14ac:dyDescent="0.5">
      <c r="A173" s="243">
        <f t="shared" si="15"/>
        <v>0.1420000000000001</v>
      </c>
      <c r="B173" s="243">
        <f t="shared" si="12"/>
        <v>0.85799999999999987</v>
      </c>
      <c r="C173" s="82"/>
      <c r="D173" s="270">
        <f t="shared" si="13"/>
        <v>6.4081854210064799</v>
      </c>
      <c r="E173" s="270">
        <f t="shared" si="14"/>
        <v>5.307900000000001</v>
      </c>
    </row>
    <row r="174" spans="1:5" x14ac:dyDescent="0.5">
      <c r="A174" s="243">
        <f t="shared" si="15"/>
        <v>0.1430000000000001</v>
      </c>
      <c r="B174" s="243">
        <f t="shared" si="12"/>
        <v>0.85699999999999987</v>
      </c>
      <c r="C174" s="82"/>
      <c r="D174" s="270">
        <f t="shared" si="13"/>
        <v>6.4064843461527312</v>
      </c>
      <c r="E174" s="270">
        <f t="shared" si="14"/>
        <v>5.3153500000000005</v>
      </c>
    </row>
    <row r="175" spans="1:5" x14ac:dyDescent="0.5">
      <c r="A175" s="243">
        <f t="shared" si="15"/>
        <v>0.1440000000000001</v>
      </c>
      <c r="B175" s="243">
        <f t="shared" si="12"/>
        <v>0.85599999999999987</v>
      </c>
      <c r="C175" s="82"/>
      <c r="D175" s="270">
        <f t="shared" si="13"/>
        <v>6.4048253184610733</v>
      </c>
      <c r="E175" s="270">
        <f t="shared" si="14"/>
        <v>5.3228000000000009</v>
      </c>
    </row>
    <row r="176" spans="1:5" x14ac:dyDescent="0.5">
      <c r="A176" s="243">
        <f t="shared" si="15"/>
        <v>0.1450000000000001</v>
      </c>
      <c r="B176" s="243">
        <f t="shared" si="12"/>
        <v>0.85499999999999987</v>
      </c>
      <c r="C176" s="82"/>
      <c r="D176" s="270">
        <f t="shared" si="13"/>
        <v>6.4032083706139069</v>
      </c>
      <c r="E176" s="270">
        <f t="shared" si="14"/>
        <v>5.3302500000000004</v>
      </c>
    </row>
    <row r="177" spans="1:5" x14ac:dyDescent="0.5">
      <c r="A177" s="243">
        <f t="shared" si="15"/>
        <v>0.1460000000000001</v>
      </c>
      <c r="B177" s="243">
        <f t="shared" si="12"/>
        <v>0.85399999999999987</v>
      </c>
      <c r="C177" s="82"/>
      <c r="D177" s="270">
        <f t="shared" si="13"/>
        <v>6.401633534497269</v>
      </c>
      <c r="E177" s="270">
        <f t="shared" si="14"/>
        <v>5.3376999999999999</v>
      </c>
    </row>
    <row r="178" spans="1:5" x14ac:dyDescent="0.5">
      <c r="A178" s="243">
        <f t="shared" si="15"/>
        <v>0.1470000000000001</v>
      </c>
      <c r="B178" s="243">
        <f t="shared" si="12"/>
        <v>0.85299999999999987</v>
      </c>
      <c r="C178" s="82"/>
      <c r="D178" s="270">
        <f t="shared" si="13"/>
        <v>6.4001008411977383</v>
      </c>
      <c r="E178" s="270">
        <f t="shared" si="14"/>
        <v>5.3451500000000003</v>
      </c>
    </row>
    <row r="179" spans="1:5" x14ac:dyDescent="0.5">
      <c r="A179" s="243">
        <f t="shared" si="15"/>
        <v>0.1480000000000001</v>
      </c>
      <c r="B179" s="243">
        <f t="shared" si="12"/>
        <v>0.85199999999999987</v>
      </c>
      <c r="C179" s="82"/>
      <c r="D179" s="270">
        <f t="shared" si="13"/>
        <v>6.3986103209993956</v>
      </c>
      <c r="E179" s="270">
        <f t="shared" si="14"/>
        <v>5.3526000000000007</v>
      </c>
    </row>
    <row r="180" spans="1:5" x14ac:dyDescent="0.5">
      <c r="A180" s="243">
        <f t="shared" si="15"/>
        <v>0.1490000000000001</v>
      </c>
      <c r="B180" s="243">
        <f t="shared" si="12"/>
        <v>0.85099999999999987</v>
      </c>
      <c r="C180" s="82"/>
      <c r="D180" s="270">
        <f t="shared" si="13"/>
        <v>6.397162003380874</v>
      </c>
      <c r="E180" s="270">
        <f t="shared" si="14"/>
        <v>5.3600500000000002</v>
      </c>
    </row>
    <row r="181" spans="1:5" x14ac:dyDescent="0.5">
      <c r="A181" s="243">
        <f t="shared" si="15"/>
        <v>0.15000000000000011</v>
      </c>
      <c r="B181" s="243">
        <f t="shared" si="12"/>
        <v>0.84999999999999987</v>
      </c>
      <c r="C181" s="82"/>
      <c r="D181" s="270">
        <f t="shared" si="13"/>
        <v>6.395755917012468</v>
      </c>
      <c r="E181" s="270">
        <f t="shared" si="14"/>
        <v>5.3675000000000006</v>
      </c>
    </row>
    <row r="182" spans="1:5" x14ac:dyDescent="0.5">
      <c r="A182" s="243">
        <f t="shared" si="15"/>
        <v>0.15100000000000011</v>
      </c>
      <c r="B182" s="243">
        <f t="shared" si="12"/>
        <v>0.84899999999999987</v>
      </c>
      <c r="C182" s="82"/>
      <c r="D182" s="270">
        <f t="shared" si="13"/>
        <v>6.3943920897533326</v>
      </c>
      <c r="E182" s="270">
        <f t="shared" si="14"/>
        <v>5.3749500000000001</v>
      </c>
    </row>
    <row r="183" spans="1:5" x14ac:dyDescent="0.5">
      <c r="A183" s="243">
        <f t="shared" si="15"/>
        <v>0.15200000000000011</v>
      </c>
      <c r="B183" s="243">
        <f t="shared" si="12"/>
        <v>0.84799999999999986</v>
      </c>
      <c r="C183" s="82"/>
      <c r="D183" s="270">
        <f t="shared" si="13"/>
        <v>6.3930705486487476</v>
      </c>
      <c r="E183" s="270">
        <f t="shared" si="14"/>
        <v>5.3824000000000005</v>
      </c>
    </row>
    <row r="184" spans="1:5" x14ac:dyDescent="0.5">
      <c r="A184" s="243">
        <f t="shared" si="15"/>
        <v>0.15300000000000011</v>
      </c>
      <c r="B184" s="243">
        <f t="shared" si="12"/>
        <v>0.84699999999999986</v>
      </c>
      <c r="C184" s="82"/>
      <c r="D184" s="270">
        <f t="shared" si="13"/>
        <v>6.3917913199274583</v>
      </c>
      <c r="E184" s="270">
        <f t="shared" si="14"/>
        <v>5.3898500000000009</v>
      </c>
    </row>
    <row r="185" spans="1:5" x14ac:dyDescent="0.5">
      <c r="A185" s="243">
        <f t="shared" si="15"/>
        <v>0.15400000000000011</v>
      </c>
      <c r="B185" s="243">
        <f t="shared" si="12"/>
        <v>0.84599999999999986</v>
      </c>
      <c r="C185" s="82"/>
      <c r="D185" s="270">
        <f t="shared" si="13"/>
        <v>6.3905544289990992</v>
      </c>
      <c r="E185" s="270">
        <f t="shared" si="14"/>
        <v>5.3973000000000004</v>
      </c>
    </row>
    <row r="186" spans="1:5" x14ac:dyDescent="0.5">
      <c r="A186" s="243">
        <f t="shared" si="15"/>
        <v>0.15500000000000011</v>
      </c>
      <c r="B186" s="243">
        <f t="shared" si="12"/>
        <v>0.84499999999999986</v>
      </c>
      <c r="C186" s="82"/>
      <c r="D186" s="270">
        <f t="shared" si="13"/>
        <v>6.3893599004516872</v>
      </c>
      <c r="E186" s="270">
        <f t="shared" si="14"/>
        <v>5.4047500000000008</v>
      </c>
    </row>
    <row r="187" spans="1:5" x14ac:dyDescent="0.5">
      <c r="A187" s="243">
        <f t="shared" si="15"/>
        <v>0.15600000000000011</v>
      </c>
      <c r="B187" s="243">
        <f t="shared" si="12"/>
        <v>0.84399999999999986</v>
      </c>
      <c r="C187" s="82"/>
      <c r="D187" s="270">
        <f t="shared" si="13"/>
        <v>6.3882077580491998</v>
      </c>
      <c r="E187" s="270">
        <f t="shared" si="14"/>
        <v>5.4122000000000003</v>
      </c>
    </row>
    <row r="188" spans="1:5" x14ac:dyDescent="0.5">
      <c r="A188" s="243">
        <f t="shared" si="15"/>
        <v>0.15700000000000011</v>
      </c>
      <c r="B188" s="243">
        <f t="shared" si="12"/>
        <v>0.84299999999999986</v>
      </c>
      <c r="C188" s="82"/>
      <c r="D188" s="270">
        <f t="shared" si="13"/>
        <v>6.3870980247292275</v>
      </c>
      <c r="E188" s="270">
        <f t="shared" si="14"/>
        <v>5.4196500000000007</v>
      </c>
    </row>
    <row r="189" spans="1:5" x14ac:dyDescent="0.5">
      <c r="A189" s="243">
        <f t="shared" si="15"/>
        <v>0.15800000000000011</v>
      </c>
      <c r="B189" s="243">
        <f t="shared" si="12"/>
        <v>0.84199999999999986</v>
      </c>
      <c r="C189" s="82"/>
      <c r="D189" s="270">
        <f t="shared" si="13"/>
        <v>6.3860307226006983</v>
      </c>
      <c r="E189" s="270">
        <f t="shared" si="14"/>
        <v>5.4271000000000011</v>
      </c>
    </row>
    <row r="190" spans="1:5" x14ac:dyDescent="0.5">
      <c r="A190" s="243">
        <f t="shared" si="15"/>
        <v>0.15900000000000011</v>
      </c>
      <c r="B190" s="243">
        <f t="shared" si="12"/>
        <v>0.84099999999999986</v>
      </c>
      <c r="C190" s="82"/>
      <c r="D190" s="270">
        <f t="shared" si="13"/>
        <v>6.3850058729416999</v>
      </c>
      <c r="E190" s="270">
        <f t="shared" si="14"/>
        <v>5.4345500000000007</v>
      </c>
    </row>
    <row r="191" spans="1:5" x14ac:dyDescent="0.5">
      <c r="A191" s="243">
        <f t="shared" si="15"/>
        <v>0.16000000000000011</v>
      </c>
      <c r="B191" s="243">
        <f t="shared" si="12"/>
        <v>0.83999999999999986</v>
      </c>
      <c r="C191" s="82"/>
      <c r="D191" s="270">
        <f t="shared" si="13"/>
        <v>6.3840234961973623</v>
      </c>
      <c r="E191" s="270">
        <f t="shared" si="14"/>
        <v>5.4420000000000002</v>
      </c>
    </row>
    <row r="192" spans="1:5" x14ac:dyDescent="0.5">
      <c r="A192" s="243">
        <f t="shared" si="15"/>
        <v>0.16100000000000012</v>
      </c>
      <c r="B192" s="243">
        <f t="shared" si="12"/>
        <v>0.83899999999999986</v>
      </c>
      <c r="C192" s="82"/>
      <c r="D192" s="270">
        <f t="shared" si="13"/>
        <v>6.3830836119778338</v>
      </c>
      <c r="E192" s="270">
        <f t="shared" si="14"/>
        <v>5.4494500000000006</v>
      </c>
    </row>
    <row r="193" spans="1:5" x14ac:dyDescent="0.5">
      <c r="A193" s="243">
        <f t="shared" si="15"/>
        <v>0.16200000000000012</v>
      </c>
      <c r="B193" s="243">
        <f t="shared" si="12"/>
        <v>0.83799999999999986</v>
      </c>
      <c r="C193" s="82"/>
      <c r="D193" s="270">
        <f t="shared" si="13"/>
        <v>6.3821862390563311</v>
      </c>
      <c r="E193" s="270">
        <f t="shared" si="14"/>
        <v>5.456900000000001</v>
      </c>
    </row>
    <row r="194" spans="1:5" x14ac:dyDescent="0.5">
      <c r="A194" s="243">
        <f t="shared" si="15"/>
        <v>0.16300000000000012</v>
      </c>
      <c r="B194" s="243">
        <f t="shared" si="12"/>
        <v>0.83699999999999986</v>
      </c>
      <c r="C194" s="82"/>
      <c r="D194" s="270">
        <f t="shared" si="13"/>
        <v>6.3813313953672708</v>
      </c>
      <c r="E194" s="270">
        <f t="shared" si="14"/>
        <v>5.4643500000000005</v>
      </c>
    </row>
    <row r="195" spans="1:5" x14ac:dyDescent="0.5">
      <c r="A195" s="243">
        <f t="shared" si="15"/>
        <v>0.16400000000000012</v>
      </c>
      <c r="B195" s="243">
        <f t="shared" si="12"/>
        <v>0.83599999999999985</v>
      </c>
      <c r="C195" s="82"/>
      <c r="D195" s="270">
        <f t="shared" si="13"/>
        <v>6.3805190980044868</v>
      </c>
      <c r="E195" s="270">
        <f t="shared" si="14"/>
        <v>5.4718000000000009</v>
      </c>
    </row>
    <row r="196" spans="1:5" x14ac:dyDescent="0.5">
      <c r="A196" s="243">
        <f t="shared" si="15"/>
        <v>0.16500000000000012</v>
      </c>
      <c r="B196" s="243">
        <f t="shared" si="12"/>
        <v>0.83499999999999985</v>
      </c>
      <c r="C196" s="82"/>
      <c r="D196" s="270">
        <f t="shared" si="13"/>
        <v>6.3797493632195303</v>
      </c>
      <c r="E196" s="270">
        <f t="shared" si="14"/>
        <v>5.4792500000000004</v>
      </c>
    </row>
    <row r="197" spans="1:5" x14ac:dyDescent="0.5">
      <c r="A197" s="243">
        <f t="shared" si="15"/>
        <v>0.16600000000000012</v>
      </c>
      <c r="B197" s="243">
        <f t="shared" si="12"/>
        <v>0.83399999999999985</v>
      </c>
      <c r="C197" s="82"/>
      <c r="D197" s="270">
        <f t="shared" si="13"/>
        <v>6.3790222064200401</v>
      </c>
      <c r="E197" s="270">
        <f t="shared" si="14"/>
        <v>5.4867000000000008</v>
      </c>
    </row>
    <row r="198" spans="1:5" x14ac:dyDescent="0.5">
      <c r="A198" s="243">
        <f t="shared" si="15"/>
        <v>0.16700000000000012</v>
      </c>
      <c r="B198" s="243">
        <f t="shared" si="12"/>
        <v>0.83299999999999985</v>
      </c>
      <c r="C198" s="82"/>
      <c r="D198" s="270">
        <f t="shared" si="13"/>
        <v>6.3783376421682156</v>
      </c>
      <c r="E198" s="270">
        <f t="shared" si="14"/>
        <v>5.4941500000000012</v>
      </c>
    </row>
    <row r="199" spans="1:5" x14ac:dyDescent="0.5">
      <c r="A199" s="243">
        <f t="shared" si="15"/>
        <v>0.16800000000000012</v>
      </c>
      <c r="B199" s="243">
        <f t="shared" si="12"/>
        <v>0.83199999999999985</v>
      </c>
      <c r="C199" s="82"/>
      <c r="D199" s="270">
        <f t="shared" si="13"/>
        <v>6.3776956841793568</v>
      </c>
      <c r="E199" s="270">
        <f t="shared" si="14"/>
        <v>5.5016000000000007</v>
      </c>
    </row>
    <row r="200" spans="1:5" x14ac:dyDescent="0.5">
      <c r="A200" s="243">
        <f t="shared" si="15"/>
        <v>0.16900000000000012</v>
      </c>
      <c r="B200" s="243">
        <f t="shared" si="12"/>
        <v>0.83099999999999985</v>
      </c>
      <c r="C200" s="82"/>
      <c r="D200" s="270">
        <f t="shared" si="13"/>
        <v>6.3770963453204939</v>
      </c>
      <c r="E200" s="270">
        <f t="shared" si="14"/>
        <v>5.5090500000000002</v>
      </c>
    </row>
    <row r="201" spans="1:5" x14ac:dyDescent="0.5">
      <c r="A201" s="243">
        <f t="shared" si="15"/>
        <v>0.17000000000000012</v>
      </c>
      <c r="B201" s="243">
        <f t="shared" si="12"/>
        <v>0.82999999999999985</v>
      </c>
      <c r="C201" s="82"/>
      <c r="D201" s="270">
        <f t="shared" si="13"/>
        <v>6.3765396376091008</v>
      </c>
      <c r="E201" s="270">
        <f t="shared" si="14"/>
        <v>5.5165000000000006</v>
      </c>
    </row>
    <row r="202" spans="1:5" x14ac:dyDescent="0.5">
      <c r="A202" s="243">
        <f t="shared" si="15"/>
        <v>0.17100000000000012</v>
      </c>
      <c r="B202" s="243">
        <f t="shared" si="12"/>
        <v>0.82899999999999985</v>
      </c>
      <c r="C202" s="82"/>
      <c r="D202" s="270">
        <f t="shared" si="13"/>
        <v>6.3760255722118933</v>
      </c>
      <c r="E202" s="270">
        <f t="shared" si="14"/>
        <v>5.523950000000001</v>
      </c>
    </row>
    <row r="203" spans="1:5" x14ac:dyDescent="0.5">
      <c r="A203" s="243">
        <f t="shared" si="15"/>
        <v>0.17200000000000013</v>
      </c>
      <c r="B203" s="243">
        <f t="shared" si="12"/>
        <v>0.82799999999999985</v>
      </c>
      <c r="C203" s="82"/>
      <c r="D203" s="270">
        <f t="shared" si="13"/>
        <v>6.37555415944371</v>
      </c>
      <c r="E203" s="270">
        <f t="shared" si="14"/>
        <v>5.5314000000000005</v>
      </c>
    </row>
    <row r="204" spans="1:5" x14ac:dyDescent="0.5">
      <c r="A204" s="243">
        <f t="shared" si="15"/>
        <v>0.17300000000000013</v>
      </c>
      <c r="B204" s="243">
        <f t="shared" si="12"/>
        <v>0.82699999999999985</v>
      </c>
      <c r="C204" s="82"/>
      <c r="D204" s="270">
        <f t="shared" si="13"/>
        <v>6.3751254087664817</v>
      </c>
      <c r="E204" s="270">
        <f t="shared" si="14"/>
        <v>5.5388500000000009</v>
      </c>
    </row>
    <row r="205" spans="1:5" x14ac:dyDescent="0.5">
      <c r="A205" s="243">
        <f t="shared" si="15"/>
        <v>0.17400000000000013</v>
      </c>
      <c r="B205" s="243">
        <f t="shared" si="12"/>
        <v>0.82599999999999985</v>
      </c>
      <c r="C205" s="82"/>
      <c r="D205" s="270">
        <f t="shared" si="13"/>
        <v>6.3747393287882756</v>
      </c>
      <c r="E205" s="270">
        <f t="shared" si="14"/>
        <v>5.5463000000000005</v>
      </c>
    </row>
    <row r="206" spans="1:5" x14ac:dyDescent="0.5">
      <c r="A206" s="243">
        <f t="shared" si="15"/>
        <v>0.17500000000000013</v>
      </c>
      <c r="B206" s="243">
        <f t="shared" si="12"/>
        <v>0.82499999999999984</v>
      </c>
      <c r="C206" s="82"/>
      <c r="D206" s="270">
        <f t="shared" si="13"/>
        <v>6.3743959272624409</v>
      </c>
      <c r="E206" s="270">
        <f t="shared" si="14"/>
        <v>5.5537500000000009</v>
      </c>
    </row>
    <row r="207" spans="1:5" x14ac:dyDescent="0.5">
      <c r="A207" s="243">
        <f t="shared" si="15"/>
        <v>0.17600000000000013</v>
      </c>
      <c r="B207" s="243">
        <f t="shared" si="12"/>
        <v>0.82399999999999984</v>
      </c>
      <c r="C207" s="82"/>
      <c r="D207" s="270">
        <f t="shared" si="13"/>
        <v>6.374095211086825</v>
      </c>
      <c r="E207" s="270">
        <f t="shared" si="14"/>
        <v>5.5612000000000013</v>
      </c>
    </row>
    <row r="208" spans="1:5" x14ac:dyDescent="0.5">
      <c r="A208" s="243">
        <f t="shared" si="15"/>
        <v>0.17700000000000013</v>
      </c>
      <c r="B208" s="243">
        <f t="shared" si="12"/>
        <v>0.82299999999999984</v>
      </c>
      <c r="C208" s="82"/>
      <c r="D208" s="270">
        <f t="shared" si="13"/>
        <v>6.3738371863030823</v>
      </c>
      <c r="E208" s="270">
        <f t="shared" si="14"/>
        <v>5.5686500000000008</v>
      </c>
    </row>
    <row r="209" spans="1:5" x14ac:dyDescent="0.5">
      <c r="A209" s="243">
        <f t="shared" si="15"/>
        <v>0.17800000000000013</v>
      </c>
      <c r="B209" s="243">
        <f t="shared" si="12"/>
        <v>0.82199999999999984</v>
      </c>
      <c r="C209" s="82"/>
      <c r="D209" s="270">
        <f t="shared" si="13"/>
        <v>6.3736218580960697</v>
      </c>
      <c r="E209" s="270">
        <f t="shared" si="14"/>
        <v>5.5761000000000003</v>
      </c>
    </row>
    <row r="210" spans="1:5" x14ac:dyDescent="0.5">
      <c r="A210" s="243">
        <f t="shared" si="15"/>
        <v>0.17900000000000013</v>
      </c>
      <c r="B210" s="243">
        <f t="shared" si="12"/>
        <v>0.82099999999999984</v>
      </c>
      <c r="C210" s="82"/>
      <c r="D210" s="270">
        <f t="shared" si="13"/>
        <v>6.373449230793323</v>
      </c>
      <c r="E210" s="270">
        <f t="shared" si="14"/>
        <v>5.5835500000000007</v>
      </c>
    </row>
    <row r="211" spans="1:5" x14ac:dyDescent="0.5">
      <c r="A211" s="243">
        <f t="shared" si="15"/>
        <v>0.18000000000000013</v>
      </c>
      <c r="B211" s="243">
        <f t="shared" si="12"/>
        <v>0.81999999999999984</v>
      </c>
      <c r="C211" s="82"/>
      <c r="D211" s="270">
        <f t="shared" si="13"/>
        <v>6.3733193078646231</v>
      </c>
      <c r="E211" s="270">
        <f t="shared" si="14"/>
        <v>5.5910000000000011</v>
      </c>
    </row>
    <row r="212" spans="1:5" x14ac:dyDescent="0.5">
      <c r="A212" s="243">
        <f t="shared" si="15"/>
        <v>0.18100000000000013</v>
      </c>
      <c r="B212" s="243">
        <f t="shared" si="12"/>
        <v>0.81899999999999984</v>
      </c>
      <c r="C212" s="82"/>
      <c r="D212" s="270">
        <f t="shared" si="13"/>
        <v>6.3732320919216487</v>
      </c>
      <c r="E212" s="270">
        <f t="shared" si="14"/>
        <v>5.5984500000000006</v>
      </c>
    </row>
    <row r="213" spans="1:5" x14ac:dyDescent="0.5">
      <c r="A213" s="243">
        <f t="shared" si="15"/>
        <v>0.18200000000000013</v>
      </c>
      <c r="B213" s="243">
        <f t="shared" si="12"/>
        <v>0.81799999999999984</v>
      </c>
      <c r="C213" s="82"/>
      <c r="D213" s="270">
        <f t="shared" si="13"/>
        <v>6.3731875847177131</v>
      </c>
      <c r="E213" s="270">
        <f t="shared" si="14"/>
        <v>5.6059000000000001</v>
      </c>
    </row>
    <row r="214" spans="1:5" x14ac:dyDescent="0.5">
      <c r="A214" s="249">
        <f t="shared" si="15"/>
        <v>0.18300000000000013</v>
      </c>
      <c r="B214" s="249">
        <f t="shared" si="12"/>
        <v>0.81699999999999984</v>
      </c>
      <c r="C214" s="250"/>
      <c r="D214" s="254">
        <f t="shared" si="13"/>
        <v>6.3731857871475865</v>
      </c>
      <c r="E214" s="254">
        <f t="shared" si="14"/>
        <v>5.6133500000000005</v>
      </c>
    </row>
    <row r="215" spans="1:5" x14ac:dyDescent="0.5">
      <c r="A215" s="243">
        <f t="shared" si="15"/>
        <v>0.18400000000000014</v>
      </c>
      <c r="B215" s="243">
        <f t="shared" si="12"/>
        <v>0.81599999999999984</v>
      </c>
      <c r="C215" s="82"/>
      <c r="D215" s="270">
        <f t="shared" si="13"/>
        <v>6.3732266992474074</v>
      </c>
      <c r="E215" s="270">
        <f t="shared" si="14"/>
        <v>5.6208000000000009</v>
      </c>
    </row>
    <row r="216" spans="1:5" x14ac:dyDescent="0.5">
      <c r="A216" s="243">
        <f t="shared" si="15"/>
        <v>0.18500000000000014</v>
      </c>
      <c r="B216" s="243">
        <f t="shared" si="12"/>
        <v>0.81499999999999984</v>
      </c>
      <c r="C216" s="82"/>
      <c r="D216" s="270">
        <f t="shared" si="13"/>
        <v>6.3733103201946779</v>
      </c>
      <c r="E216" s="270">
        <f t="shared" si="14"/>
        <v>5.6282500000000013</v>
      </c>
    </row>
    <row r="217" spans="1:5" x14ac:dyDescent="0.5">
      <c r="A217" s="243">
        <f t="shared" si="15"/>
        <v>0.18600000000000014</v>
      </c>
      <c r="B217" s="243">
        <f t="shared" si="12"/>
        <v>0.81399999999999983</v>
      </c>
      <c r="C217" s="82"/>
      <c r="D217" s="270">
        <f t="shared" si="13"/>
        <v>6.3734366483083518</v>
      </c>
      <c r="E217" s="270">
        <f t="shared" si="14"/>
        <v>5.6357000000000008</v>
      </c>
    </row>
    <row r="218" spans="1:5" x14ac:dyDescent="0.5">
      <c r="A218" s="243">
        <f t="shared" si="15"/>
        <v>0.18700000000000014</v>
      </c>
      <c r="B218" s="243">
        <f t="shared" si="12"/>
        <v>0.81299999999999983</v>
      </c>
      <c r="C218" s="82"/>
      <c r="D218" s="270">
        <f t="shared" si="13"/>
        <v>6.3736056810489936</v>
      </c>
      <c r="E218" s="270">
        <f t="shared" si="14"/>
        <v>5.6431500000000003</v>
      </c>
    </row>
    <row r="219" spans="1:5" x14ac:dyDescent="0.5">
      <c r="A219" s="243">
        <f t="shared" si="15"/>
        <v>0.18800000000000014</v>
      </c>
      <c r="B219" s="243">
        <f t="shared" si="12"/>
        <v>0.81199999999999983</v>
      </c>
      <c r="C219" s="82"/>
      <c r="D219" s="270">
        <f t="shared" si="13"/>
        <v>6.3738174150190403</v>
      </c>
      <c r="E219" s="270">
        <f t="shared" si="14"/>
        <v>5.6506000000000007</v>
      </c>
    </row>
    <row r="220" spans="1:5" x14ac:dyDescent="0.5">
      <c r="A220" s="243">
        <f t="shared" si="15"/>
        <v>0.18900000000000014</v>
      </c>
      <c r="B220" s="243">
        <f t="shared" si="12"/>
        <v>0.81099999999999983</v>
      </c>
      <c r="C220" s="82"/>
      <c r="D220" s="270">
        <f t="shared" si="13"/>
        <v>6.3740718459631438</v>
      </c>
      <c r="E220" s="270">
        <f t="shared" si="14"/>
        <v>5.6580500000000011</v>
      </c>
    </row>
    <row r="221" spans="1:5" x14ac:dyDescent="0.5">
      <c r="A221" s="243">
        <f t="shared" si="15"/>
        <v>0.19000000000000014</v>
      </c>
      <c r="B221" s="243">
        <f t="shared" si="12"/>
        <v>0.80999999999999983</v>
      </c>
      <c r="C221" s="82"/>
      <c r="D221" s="270">
        <f t="shared" si="13"/>
        <v>6.3743689687685938</v>
      </c>
      <c r="E221" s="270">
        <f t="shared" si="14"/>
        <v>5.6655000000000015</v>
      </c>
    </row>
    <row r="222" spans="1:5" x14ac:dyDescent="0.5">
      <c r="A222" s="243">
        <f t="shared" si="15"/>
        <v>0.19100000000000014</v>
      </c>
      <c r="B222" s="243">
        <f t="shared" si="12"/>
        <v>0.80899999999999983</v>
      </c>
      <c r="C222" s="82"/>
      <c r="D222" s="270">
        <f t="shared" si="13"/>
        <v>6.3747087774658384</v>
      </c>
      <c r="E222" s="270">
        <f t="shared" si="14"/>
        <v>5.6729500000000002</v>
      </c>
    </row>
    <row r="223" spans="1:5" x14ac:dyDescent="0.5">
      <c r="A223" s="243">
        <f t="shared" si="15"/>
        <v>0.19200000000000014</v>
      </c>
      <c r="B223" s="243">
        <f t="shared" ref="B223:B286" si="16">1-A223</f>
        <v>0.80799999999999983</v>
      </c>
      <c r="C223" s="82"/>
      <c r="D223" s="270">
        <f t="shared" ref="D223:D286" si="17">SQRT((A223*$B$7)^2+(B223*$B$8)^2+2*$B$7*A223*$B$8*B223*$D$12)</f>
        <v>6.375091265229071</v>
      </c>
      <c r="E223" s="270">
        <f t="shared" ref="E223:E286" si="18">+A223*$B$5+B223*$B$6</f>
        <v>5.6804000000000006</v>
      </c>
    </row>
    <row r="224" spans="1:5" x14ac:dyDescent="0.5">
      <c r="A224" s="243">
        <f t="shared" si="15"/>
        <v>0.19300000000000014</v>
      </c>
      <c r="B224" s="243">
        <f t="shared" si="16"/>
        <v>0.80699999999999983</v>
      </c>
      <c r="C224" s="82"/>
      <c r="D224" s="270">
        <f t="shared" si="17"/>
        <v>6.3755164243769302</v>
      </c>
      <c r="E224" s="270">
        <f t="shared" si="18"/>
        <v>5.687850000000001</v>
      </c>
    </row>
    <row r="225" spans="1:5" x14ac:dyDescent="0.5">
      <c r="A225" s="243">
        <f t="shared" si="15"/>
        <v>0.19400000000000014</v>
      </c>
      <c r="B225" s="243">
        <f t="shared" si="16"/>
        <v>0.80599999999999983</v>
      </c>
      <c r="C225" s="82"/>
      <c r="D225" s="270">
        <f t="shared" si="17"/>
        <v>6.3759842463732612</v>
      </c>
      <c r="E225" s="270">
        <f t="shared" si="18"/>
        <v>5.6953000000000005</v>
      </c>
    </row>
    <row r="226" spans="1:5" x14ac:dyDescent="0.5">
      <c r="A226" s="243">
        <f t="shared" ref="A226:A289" si="19">+A225+0.1%</f>
        <v>0.19500000000000015</v>
      </c>
      <c r="B226" s="243">
        <f t="shared" si="16"/>
        <v>0.80499999999999983</v>
      </c>
      <c r="C226" s="82"/>
      <c r="D226" s="270">
        <f t="shared" si="17"/>
        <v>6.3764947218279735</v>
      </c>
      <c r="E226" s="270">
        <f t="shared" si="18"/>
        <v>5.7027500000000009</v>
      </c>
    </row>
    <row r="227" spans="1:5" x14ac:dyDescent="0.5">
      <c r="A227" s="243">
        <f t="shared" si="19"/>
        <v>0.19600000000000015</v>
      </c>
      <c r="B227" s="243">
        <f t="shared" si="16"/>
        <v>0.80399999999999983</v>
      </c>
      <c r="C227" s="82"/>
      <c r="D227" s="270">
        <f t="shared" si="17"/>
        <v>6.3770478404979833</v>
      </c>
      <c r="E227" s="270">
        <f t="shared" si="18"/>
        <v>5.7102000000000004</v>
      </c>
    </row>
    <row r="228" spans="1:5" x14ac:dyDescent="0.5">
      <c r="A228" s="243">
        <f t="shared" si="19"/>
        <v>0.19700000000000015</v>
      </c>
      <c r="B228" s="243">
        <f t="shared" si="16"/>
        <v>0.80299999999999983</v>
      </c>
      <c r="C228" s="82"/>
      <c r="D228" s="270">
        <f t="shared" si="17"/>
        <v>6.3776435912882432</v>
      </c>
      <c r="E228" s="270">
        <f t="shared" si="18"/>
        <v>5.7176500000000008</v>
      </c>
    </row>
    <row r="229" spans="1:5" x14ac:dyDescent="0.5">
      <c r="A229" s="243">
        <f t="shared" si="19"/>
        <v>0.19800000000000015</v>
      </c>
      <c r="B229" s="243">
        <f t="shared" si="16"/>
        <v>0.80199999999999982</v>
      </c>
      <c r="C229" s="82"/>
      <c r="D229" s="270">
        <f t="shared" si="17"/>
        <v>6.3782819622528448</v>
      </c>
      <c r="E229" s="270">
        <f t="shared" si="18"/>
        <v>5.7251000000000012</v>
      </c>
    </row>
    <row r="230" spans="1:5" x14ac:dyDescent="0.5">
      <c r="A230" s="243">
        <f t="shared" si="19"/>
        <v>0.19900000000000015</v>
      </c>
      <c r="B230" s="243">
        <f t="shared" si="16"/>
        <v>0.80099999999999982</v>
      </c>
      <c r="C230" s="82"/>
      <c r="D230" s="270">
        <f t="shared" si="17"/>
        <v>6.3789629405962218</v>
      </c>
      <c r="E230" s="270">
        <f t="shared" si="18"/>
        <v>5.7325500000000016</v>
      </c>
    </row>
    <row r="231" spans="1:5" x14ac:dyDescent="0.5">
      <c r="A231" s="243">
        <f t="shared" si="19"/>
        <v>0.20000000000000015</v>
      </c>
      <c r="B231" s="243">
        <f t="shared" si="16"/>
        <v>0.79999999999999982</v>
      </c>
      <c r="C231" s="82"/>
      <c r="D231" s="270">
        <f t="shared" si="17"/>
        <v>6.3796865126744278</v>
      </c>
      <c r="E231" s="270">
        <f t="shared" si="18"/>
        <v>5.7400000000000011</v>
      </c>
    </row>
    <row r="232" spans="1:5" x14ac:dyDescent="0.5">
      <c r="A232" s="243">
        <f t="shared" si="19"/>
        <v>0.20100000000000015</v>
      </c>
      <c r="B232" s="243">
        <f t="shared" si="16"/>
        <v>0.79899999999999982</v>
      </c>
      <c r="C232" s="82"/>
      <c r="D232" s="270">
        <f t="shared" si="17"/>
        <v>6.3804526639964969</v>
      </c>
      <c r="E232" s="270">
        <f t="shared" si="18"/>
        <v>5.7474500000000006</v>
      </c>
    </row>
    <row r="233" spans="1:5" x14ac:dyDescent="0.5">
      <c r="A233" s="243">
        <f t="shared" si="19"/>
        <v>0.20200000000000015</v>
      </c>
      <c r="B233" s="243">
        <f t="shared" si="16"/>
        <v>0.79799999999999982</v>
      </c>
      <c r="C233" s="82"/>
      <c r="D233" s="270">
        <f t="shared" si="17"/>
        <v>6.3812613792258972</v>
      </c>
      <c r="E233" s="270">
        <f t="shared" si="18"/>
        <v>5.754900000000001</v>
      </c>
    </row>
    <row r="234" spans="1:5" x14ac:dyDescent="0.5">
      <c r="A234" s="243">
        <f t="shared" si="19"/>
        <v>0.20300000000000015</v>
      </c>
      <c r="B234" s="243">
        <f t="shared" si="16"/>
        <v>0.79699999999999982</v>
      </c>
      <c r="C234" s="82"/>
      <c r="D234" s="270">
        <f t="shared" si="17"/>
        <v>6.3821126421820544</v>
      </c>
      <c r="E234" s="270">
        <f t="shared" si="18"/>
        <v>5.7623500000000014</v>
      </c>
    </row>
    <row r="235" spans="1:5" x14ac:dyDescent="0.5">
      <c r="A235" s="243">
        <f t="shared" si="19"/>
        <v>0.20400000000000015</v>
      </c>
      <c r="B235" s="243">
        <f t="shared" si="16"/>
        <v>0.79599999999999982</v>
      </c>
      <c r="C235" s="82"/>
      <c r="D235" s="270">
        <f t="shared" si="17"/>
        <v>6.3830064358419696</v>
      </c>
      <c r="E235" s="270">
        <f t="shared" si="18"/>
        <v>5.7698000000000009</v>
      </c>
    </row>
    <row r="236" spans="1:5" x14ac:dyDescent="0.5">
      <c r="A236" s="243">
        <f t="shared" si="19"/>
        <v>0.20500000000000015</v>
      </c>
      <c r="B236" s="243">
        <f t="shared" si="16"/>
        <v>0.79499999999999982</v>
      </c>
      <c r="C236" s="82"/>
      <c r="D236" s="270">
        <f t="shared" si="17"/>
        <v>6.3839427423419144</v>
      </c>
      <c r="E236" s="270">
        <f t="shared" si="18"/>
        <v>5.7772500000000004</v>
      </c>
    </row>
    <row r="237" spans="1:5" x14ac:dyDescent="0.5">
      <c r="A237" s="243">
        <f t="shared" si="19"/>
        <v>0.20600000000000016</v>
      </c>
      <c r="B237" s="243">
        <f t="shared" si="16"/>
        <v>0.79399999999999982</v>
      </c>
      <c r="C237" s="82"/>
      <c r="D237" s="270">
        <f t="shared" si="17"/>
        <v>6.3849215429792086</v>
      </c>
      <c r="E237" s="270">
        <f t="shared" si="18"/>
        <v>5.7847000000000008</v>
      </c>
    </row>
    <row r="238" spans="1:5" x14ac:dyDescent="0.5">
      <c r="A238" s="243">
        <f t="shared" si="19"/>
        <v>0.20700000000000016</v>
      </c>
      <c r="B238" s="243">
        <f t="shared" si="16"/>
        <v>0.79299999999999982</v>
      </c>
      <c r="C238" s="82"/>
      <c r="D238" s="270">
        <f t="shared" si="17"/>
        <v>6.3859428182140805</v>
      </c>
      <c r="E238" s="270">
        <f t="shared" si="18"/>
        <v>5.7921500000000012</v>
      </c>
    </row>
    <row r="239" spans="1:5" x14ac:dyDescent="0.5">
      <c r="A239" s="243">
        <f t="shared" si="19"/>
        <v>0.20800000000000016</v>
      </c>
      <c r="B239" s="243">
        <f t="shared" si="16"/>
        <v>0.79199999999999982</v>
      </c>
      <c r="C239" s="82"/>
      <c r="D239" s="270">
        <f t="shared" si="17"/>
        <v>6.3870065476716089</v>
      </c>
      <c r="E239" s="270">
        <f t="shared" si="18"/>
        <v>5.7996000000000008</v>
      </c>
    </row>
    <row r="240" spans="1:5" x14ac:dyDescent="0.5">
      <c r="A240" s="243">
        <f t="shared" si="19"/>
        <v>0.20900000000000016</v>
      </c>
      <c r="B240" s="243">
        <f t="shared" si="16"/>
        <v>0.79099999999999981</v>
      </c>
      <c r="C240" s="82"/>
      <c r="D240" s="270">
        <f t="shared" si="17"/>
        <v>6.3881127101437407</v>
      </c>
      <c r="E240" s="270">
        <f t="shared" si="18"/>
        <v>5.8070500000000012</v>
      </c>
    </row>
    <row r="241" spans="1:5" x14ac:dyDescent="0.5">
      <c r="A241" s="243">
        <f t="shared" si="19"/>
        <v>0.21000000000000016</v>
      </c>
      <c r="B241" s="243">
        <f t="shared" si="16"/>
        <v>0.78999999999999981</v>
      </c>
      <c r="C241" s="82"/>
      <c r="D241" s="270">
        <f t="shared" si="17"/>
        <v>6.3892612835913978</v>
      </c>
      <c r="E241" s="270">
        <f t="shared" si="18"/>
        <v>5.8145000000000007</v>
      </c>
    </row>
    <row r="242" spans="1:5" x14ac:dyDescent="0.5">
      <c r="A242" s="243">
        <f t="shared" si="19"/>
        <v>0.21100000000000016</v>
      </c>
      <c r="B242" s="243">
        <f t="shared" si="16"/>
        <v>0.78899999999999981</v>
      </c>
      <c r="C242" s="82"/>
      <c r="D242" s="270">
        <f t="shared" si="17"/>
        <v>6.390452245146661</v>
      </c>
      <c r="E242" s="270">
        <f t="shared" si="18"/>
        <v>5.8219500000000011</v>
      </c>
    </row>
    <row r="243" spans="1:5" x14ac:dyDescent="0.5">
      <c r="A243" s="243">
        <f t="shared" si="19"/>
        <v>0.21200000000000016</v>
      </c>
      <c r="B243" s="243">
        <f t="shared" si="16"/>
        <v>0.78799999999999981</v>
      </c>
      <c r="C243" s="82"/>
      <c r="D243" s="270">
        <f t="shared" si="17"/>
        <v>6.3916855711150244</v>
      </c>
      <c r="E243" s="270">
        <f t="shared" si="18"/>
        <v>5.8294000000000015</v>
      </c>
    </row>
    <row r="244" spans="1:5" x14ac:dyDescent="0.5">
      <c r="A244" s="243">
        <f t="shared" si="19"/>
        <v>0.21300000000000016</v>
      </c>
      <c r="B244" s="243">
        <f t="shared" si="16"/>
        <v>0.78699999999999981</v>
      </c>
      <c r="C244" s="82"/>
      <c r="D244" s="270">
        <f t="shared" si="17"/>
        <v>6.3929612369777438</v>
      </c>
      <c r="E244" s="270">
        <f t="shared" si="18"/>
        <v>5.8368500000000001</v>
      </c>
    </row>
    <row r="245" spans="1:5" x14ac:dyDescent="0.5">
      <c r="A245" s="243">
        <f t="shared" si="19"/>
        <v>0.21400000000000016</v>
      </c>
      <c r="B245" s="243">
        <f t="shared" si="16"/>
        <v>0.78599999999999981</v>
      </c>
      <c r="C245" s="82"/>
      <c r="D245" s="270">
        <f t="shared" si="17"/>
        <v>6.3942792173942484</v>
      </c>
      <c r="E245" s="270">
        <f t="shared" si="18"/>
        <v>5.8443000000000005</v>
      </c>
    </row>
    <row r="246" spans="1:5" x14ac:dyDescent="0.5">
      <c r="A246" s="243">
        <f t="shared" si="19"/>
        <v>0.21500000000000016</v>
      </c>
      <c r="B246" s="243">
        <f t="shared" si="16"/>
        <v>0.78499999999999981</v>
      </c>
      <c r="C246" s="82"/>
      <c r="D246" s="270">
        <f t="shared" si="17"/>
        <v>6.3956394862046437</v>
      </c>
      <c r="E246" s="270">
        <f t="shared" si="18"/>
        <v>5.8517500000000009</v>
      </c>
    </row>
    <row r="247" spans="1:5" x14ac:dyDescent="0.5">
      <c r="A247" s="243">
        <f t="shared" si="19"/>
        <v>0.21600000000000016</v>
      </c>
      <c r="B247" s="243">
        <f t="shared" si="16"/>
        <v>0.78399999999999981</v>
      </c>
      <c r="C247" s="82"/>
      <c r="D247" s="270">
        <f t="shared" si="17"/>
        <v>6.3970420164322821</v>
      </c>
      <c r="E247" s="270">
        <f t="shared" si="18"/>
        <v>5.8592000000000013</v>
      </c>
    </row>
    <row r="248" spans="1:5" x14ac:dyDescent="0.5">
      <c r="A248" s="243">
        <f t="shared" si="19"/>
        <v>0.21700000000000016</v>
      </c>
      <c r="B248" s="243">
        <f t="shared" si="16"/>
        <v>0.78299999999999981</v>
      </c>
      <c r="C248" s="82"/>
      <c r="D248" s="270">
        <f t="shared" si="17"/>
        <v>6.3984867802864134</v>
      </c>
      <c r="E248" s="270">
        <f t="shared" si="18"/>
        <v>5.8666500000000008</v>
      </c>
    </row>
    <row r="249" spans="1:5" x14ac:dyDescent="0.5">
      <c r="A249" s="243">
        <f t="shared" si="19"/>
        <v>0.21800000000000017</v>
      </c>
      <c r="B249" s="243">
        <f t="shared" si="16"/>
        <v>0.78199999999999981</v>
      </c>
      <c r="C249" s="82"/>
      <c r="D249" s="270">
        <f t="shared" si="17"/>
        <v>6.3999737491649134</v>
      </c>
      <c r="E249" s="270">
        <f t="shared" si="18"/>
        <v>5.8741000000000012</v>
      </c>
    </row>
    <row r="250" spans="1:5" x14ac:dyDescent="0.5">
      <c r="A250" s="243">
        <f t="shared" si="19"/>
        <v>0.21900000000000017</v>
      </c>
      <c r="B250" s="243">
        <f t="shared" si="16"/>
        <v>0.78099999999999981</v>
      </c>
      <c r="C250" s="82"/>
      <c r="D250" s="270">
        <f t="shared" si="17"/>
        <v>6.4015028936570824</v>
      </c>
      <c r="E250" s="270">
        <f t="shared" si="18"/>
        <v>5.8815500000000007</v>
      </c>
    </row>
    <row r="251" spans="1:5" x14ac:dyDescent="0.5">
      <c r="A251" s="243">
        <f t="shared" si="19"/>
        <v>0.22000000000000017</v>
      </c>
      <c r="B251" s="243">
        <f t="shared" si="16"/>
        <v>0.7799999999999998</v>
      </c>
      <c r="C251" s="82"/>
      <c r="D251" s="270">
        <f t="shared" si="17"/>
        <v>6.4030741835465248</v>
      </c>
      <c r="E251" s="270">
        <f t="shared" si="18"/>
        <v>5.8890000000000011</v>
      </c>
    </row>
    <row r="252" spans="1:5" x14ac:dyDescent="0.5">
      <c r="A252" s="243">
        <f t="shared" si="19"/>
        <v>0.22100000000000017</v>
      </c>
      <c r="B252" s="243">
        <f t="shared" si="16"/>
        <v>0.7789999999999998</v>
      </c>
      <c r="C252" s="82"/>
      <c r="D252" s="270">
        <f t="shared" si="17"/>
        <v>6.4046875878141005</v>
      </c>
      <c r="E252" s="270">
        <f t="shared" si="18"/>
        <v>5.8964500000000015</v>
      </c>
    </row>
    <row r="253" spans="1:5" x14ac:dyDescent="0.5">
      <c r="A253" s="243">
        <f t="shared" si="19"/>
        <v>0.22200000000000017</v>
      </c>
      <c r="B253" s="243">
        <f t="shared" si="16"/>
        <v>0.7779999999999998</v>
      </c>
      <c r="C253" s="82"/>
      <c r="D253" s="270">
        <f t="shared" si="17"/>
        <v>6.4063430746409447</v>
      </c>
      <c r="E253" s="270">
        <f t="shared" si="18"/>
        <v>5.903900000000001</v>
      </c>
    </row>
    <row r="254" spans="1:5" x14ac:dyDescent="0.5">
      <c r="A254" s="243">
        <f t="shared" si="19"/>
        <v>0.22300000000000017</v>
      </c>
      <c r="B254" s="243">
        <f t="shared" si="16"/>
        <v>0.7769999999999998</v>
      </c>
      <c r="C254" s="82"/>
      <c r="D254" s="270">
        <f t="shared" si="17"/>
        <v>6.4080406114115736</v>
      </c>
      <c r="E254" s="270">
        <f t="shared" si="18"/>
        <v>5.9113500000000005</v>
      </c>
    </row>
    <row r="255" spans="1:5" x14ac:dyDescent="0.5">
      <c r="A255" s="243">
        <f t="shared" si="19"/>
        <v>0.22400000000000017</v>
      </c>
      <c r="B255" s="243">
        <f t="shared" si="16"/>
        <v>0.7759999999999998</v>
      </c>
      <c r="C255" s="82"/>
      <c r="D255" s="270">
        <f t="shared" si="17"/>
        <v>6.4097801647170396</v>
      </c>
      <c r="E255" s="270">
        <f t="shared" si="18"/>
        <v>5.9188000000000009</v>
      </c>
    </row>
    <row r="256" spans="1:5" x14ac:dyDescent="0.5">
      <c r="A256" s="243">
        <f t="shared" si="19"/>
        <v>0.22500000000000017</v>
      </c>
      <c r="B256" s="243">
        <f t="shared" si="16"/>
        <v>0.7749999999999998</v>
      </c>
      <c r="C256" s="82"/>
      <c r="D256" s="270">
        <f t="shared" si="17"/>
        <v>6.41156170035819</v>
      </c>
      <c r="E256" s="270">
        <f t="shared" si="18"/>
        <v>5.9262500000000014</v>
      </c>
    </row>
    <row r="257" spans="1:5" x14ac:dyDescent="0.5">
      <c r="A257" s="243">
        <f t="shared" si="19"/>
        <v>0.22600000000000017</v>
      </c>
      <c r="B257" s="243">
        <f t="shared" si="16"/>
        <v>0.7739999999999998</v>
      </c>
      <c r="C257" s="82"/>
      <c r="D257" s="270">
        <f t="shared" si="17"/>
        <v>6.4133851833489626</v>
      </c>
      <c r="E257" s="270">
        <f t="shared" si="18"/>
        <v>5.9337000000000009</v>
      </c>
    </row>
    <row r="258" spans="1:5" x14ac:dyDescent="0.5">
      <c r="A258" s="243">
        <f t="shared" si="19"/>
        <v>0.22700000000000017</v>
      </c>
      <c r="B258" s="243">
        <f t="shared" si="16"/>
        <v>0.7729999999999998</v>
      </c>
      <c r="C258" s="82"/>
      <c r="D258" s="270">
        <f t="shared" si="17"/>
        <v>6.4152505779197746</v>
      </c>
      <c r="E258" s="270">
        <f t="shared" si="18"/>
        <v>5.9411500000000004</v>
      </c>
    </row>
    <row r="259" spans="1:5" x14ac:dyDescent="0.5">
      <c r="A259" s="243">
        <f t="shared" si="19"/>
        <v>0.22800000000000017</v>
      </c>
      <c r="B259" s="243">
        <f t="shared" si="16"/>
        <v>0.7719999999999998</v>
      </c>
      <c r="C259" s="82"/>
      <c r="D259" s="270">
        <f t="shared" si="17"/>
        <v>6.417157847520973</v>
      </c>
      <c r="E259" s="270">
        <f t="shared" si="18"/>
        <v>5.9486000000000008</v>
      </c>
    </row>
    <row r="260" spans="1:5" x14ac:dyDescent="0.5">
      <c r="A260" s="243">
        <f t="shared" si="19"/>
        <v>0.22900000000000018</v>
      </c>
      <c r="B260" s="243">
        <f t="shared" si="16"/>
        <v>0.7709999999999998</v>
      </c>
      <c r="C260" s="82"/>
      <c r="D260" s="270">
        <f t="shared" si="17"/>
        <v>6.4191069548263497</v>
      </c>
      <c r="E260" s="270">
        <f t="shared" si="18"/>
        <v>5.9560500000000012</v>
      </c>
    </row>
    <row r="261" spans="1:5" x14ac:dyDescent="0.5">
      <c r="A261" s="243">
        <f t="shared" si="19"/>
        <v>0.23000000000000018</v>
      </c>
      <c r="B261" s="243">
        <f t="shared" si="16"/>
        <v>0.7699999999999998</v>
      </c>
      <c r="C261" s="82"/>
      <c r="D261" s="270">
        <f t="shared" si="17"/>
        <v>6.4210978617367296</v>
      </c>
      <c r="E261" s="270">
        <f t="shared" si="18"/>
        <v>5.9635000000000016</v>
      </c>
    </row>
    <row r="262" spans="1:5" x14ac:dyDescent="0.5">
      <c r="A262" s="243">
        <f t="shared" si="19"/>
        <v>0.23100000000000018</v>
      </c>
      <c r="B262" s="243">
        <f t="shared" si="16"/>
        <v>0.76899999999999979</v>
      </c>
      <c r="C262" s="82"/>
      <c r="D262" s="270">
        <f t="shared" si="17"/>
        <v>6.4231305293836281</v>
      </c>
      <c r="E262" s="270">
        <f t="shared" si="18"/>
        <v>5.9709500000000011</v>
      </c>
    </row>
    <row r="263" spans="1:5" x14ac:dyDescent="0.5">
      <c r="A263" s="243">
        <f t="shared" si="19"/>
        <v>0.23200000000000018</v>
      </c>
      <c r="B263" s="243">
        <f t="shared" si="16"/>
        <v>0.76799999999999979</v>
      </c>
      <c r="C263" s="82"/>
      <c r="D263" s="270">
        <f t="shared" si="17"/>
        <v>6.4252049181329616</v>
      </c>
      <c r="E263" s="270">
        <f t="shared" si="18"/>
        <v>5.9784000000000006</v>
      </c>
    </row>
    <row r="264" spans="1:5" x14ac:dyDescent="0.5">
      <c r="A264" s="243">
        <f t="shared" si="19"/>
        <v>0.23300000000000018</v>
      </c>
      <c r="B264" s="243">
        <f t="shared" si="16"/>
        <v>0.76699999999999979</v>
      </c>
      <c r="C264" s="82"/>
      <c r="D264" s="270">
        <f t="shared" si="17"/>
        <v>6.4273209875888417</v>
      </c>
      <c r="E264" s="270">
        <f t="shared" si="18"/>
        <v>5.985850000000001</v>
      </c>
    </row>
    <row r="265" spans="1:5" x14ac:dyDescent="0.5">
      <c r="A265" s="243">
        <f t="shared" si="19"/>
        <v>0.23400000000000018</v>
      </c>
      <c r="B265" s="243">
        <f t="shared" si="16"/>
        <v>0.76599999999999979</v>
      </c>
      <c r="C265" s="82"/>
      <c r="D265" s="270">
        <f t="shared" si="17"/>
        <v>6.4294786965974158</v>
      </c>
      <c r="E265" s="270">
        <f t="shared" si="18"/>
        <v>5.9933000000000014</v>
      </c>
    </row>
    <row r="266" spans="1:5" x14ac:dyDescent="0.5">
      <c r="A266" s="243">
        <f t="shared" si="19"/>
        <v>0.23500000000000018</v>
      </c>
      <c r="B266" s="243">
        <f t="shared" si="16"/>
        <v>0.76499999999999979</v>
      </c>
      <c r="C266" s="82"/>
      <c r="D266" s="270">
        <f t="shared" si="17"/>
        <v>6.4316780032507843</v>
      </c>
      <c r="E266" s="270">
        <f t="shared" si="18"/>
        <v>6.0007500000000018</v>
      </c>
    </row>
    <row r="267" spans="1:5" x14ac:dyDescent="0.5">
      <c r="A267" s="243">
        <f t="shared" si="19"/>
        <v>0.23600000000000018</v>
      </c>
      <c r="B267" s="243">
        <f t="shared" si="16"/>
        <v>0.76399999999999979</v>
      </c>
      <c r="C267" s="82"/>
      <c r="D267" s="270">
        <f t="shared" si="17"/>
        <v>6.4339188648909769</v>
      </c>
      <c r="E267" s="270">
        <f t="shared" si="18"/>
        <v>6.0082000000000004</v>
      </c>
    </row>
    <row r="268" spans="1:5" x14ac:dyDescent="0.5">
      <c r="A268" s="243">
        <f t="shared" si="19"/>
        <v>0.23700000000000018</v>
      </c>
      <c r="B268" s="243">
        <f t="shared" si="16"/>
        <v>0.76299999999999979</v>
      </c>
      <c r="C268" s="82"/>
      <c r="D268" s="270">
        <f t="shared" si="17"/>
        <v>6.436201238113985</v>
      </c>
      <c r="E268" s="270">
        <f t="shared" si="18"/>
        <v>6.0156500000000008</v>
      </c>
    </row>
    <row r="269" spans="1:5" x14ac:dyDescent="0.5">
      <c r="A269" s="243">
        <f t="shared" si="19"/>
        <v>0.23800000000000018</v>
      </c>
      <c r="B269" s="243">
        <f t="shared" si="16"/>
        <v>0.76199999999999979</v>
      </c>
      <c r="C269" s="82"/>
      <c r="D269" s="270">
        <f t="shared" si="17"/>
        <v>6.438525078773865</v>
      </c>
      <c r="E269" s="270">
        <f t="shared" si="18"/>
        <v>6.0231000000000012</v>
      </c>
    </row>
    <row r="270" spans="1:5" x14ac:dyDescent="0.5">
      <c r="A270" s="243">
        <f t="shared" si="19"/>
        <v>0.23900000000000018</v>
      </c>
      <c r="B270" s="243">
        <f t="shared" si="16"/>
        <v>0.76099999999999979</v>
      </c>
      <c r="C270" s="82"/>
      <c r="D270" s="270">
        <f t="shared" si="17"/>
        <v>6.4408903419868908</v>
      </c>
      <c r="E270" s="270">
        <f t="shared" si="18"/>
        <v>6.0305500000000007</v>
      </c>
    </row>
    <row r="271" spans="1:5" x14ac:dyDescent="0.5">
      <c r="A271" s="243">
        <f t="shared" si="19"/>
        <v>0.24000000000000019</v>
      </c>
      <c r="B271" s="243">
        <f t="shared" si="16"/>
        <v>0.75999999999999979</v>
      </c>
      <c r="C271" s="82"/>
      <c r="D271" s="270">
        <f t="shared" si="17"/>
        <v>6.4432969821357764</v>
      </c>
      <c r="E271" s="270">
        <f t="shared" si="18"/>
        <v>6.0380000000000011</v>
      </c>
    </row>
    <row r="272" spans="1:5" x14ac:dyDescent="0.5">
      <c r="A272" s="243">
        <f t="shared" si="19"/>
        <v>0.24100000000000019</v>
      </c>
      <c r="B272" s="243">
        <f t="shared" si="16"/>
        <v>0.75899999999999979</v>
      </c>
      <c r="C272" s="82"/>
      <c r="D272" s="270">
        <f t="shared" si="17"/>
        <v>6.4457449528739499</v>
      </c>
      <c r="E272" s="270">
        <f t="shared" si="18"/>
        <v>6.0454500000000007</v>
      </c>
    </row>
    <row r="273" spans="1:5" x14ac:dyDescent="0.5">
      <c r="A273" s="243">
        <f t="shared" si="19"/>
        <v>0.24200000000000019</v>
      </c>
      <c r="B273" s="243">
        <f t="shared" si="16"/>
        <v>0.75799999999999979</v>
      </c>
      <c r="C273" s="82"/>
      <c r="D273" s="270">
        <f t="shared" si="17"/>
        <v>6.4482342071298877</v>
      </c>
      <c r="E273" s="270">
        <f t="shared" si="18"/>
        <v>6.0529000000000011</v>
      </c>
    </row>
    <row r="274" spans="1:5" x14ac:dyDescent="0.5">
      <c r="A274" s="243">
        <f t="shared" si="19"/>
        <v>0.24300000000000019</v>
      </c>
      <c r="B274" s="243">
        <f t="shared" si="16"/>
        <v>0.75699999999999978</v>
      </c>
      <c r="C274" s="82"/>
      <c r="D274" s="270">
        <f t="shared" si="17"/>
        <v>6.4507646971114987</v>
      </c>
      <c r="E274" s="270">
        <f t="shared" si="18"/>
        <v>6.0603500000000015</v>
      </c>
    </row>
    <row r="275" spans="1:5" x14ac:dyDescent="0.5">
      <c r="A275" s="243">
        <f t="shared" si="19"/>
        <v>0.24400000000000019</v>
      </c>
      <c r="B275" s="243">
        <f t="shared" si="16"/>
        <v>0.75599999999999978</v>
      </c>
      <c r="C275" s="82"/>
      <c r="D275" s="270">
        <f t="shared" si="17"/>
        <v>6.4533363743105792</v>
      </c>
      <c r="E275" s="270">
        <f t="shared" si="18"/>
        <v>6.0678000000000019</v>
      </c>
    </row>
    <row r="276" spans="1:5" x14ac:dyDescent="0.5">
      <c r="A276" s="243">
        <f t="shared" si="19"/>
        <v>0.24500000000000019</v>
      </c>
      <c r="B276" s="243">
        <f t="shared" si="16"/>
        <v>0.75499999999999978</v>
      </c>
      <c r="C276" s="82"/>
      <c r="D276" s="270">
        <f t="shared" si="17"/>
        <v>6.4559491895073027</v>
      </c>
      <c r="E276" s="270">
        <f t="shared" si="18"/>
        <v>6.0752500000000005</v>
      </c>
    </row>
    <row r="277" spans="1:5" x14ac:dyDescent="0.5">
      <c r="A277" s="243">
        <f t="shared" si="19"/>
        <v>0.24600000000000019</v>
      </c>
      <c r="B277" s="243">
        <f t="shared" si="16"/>
        <v>0.75399999999999978</v>
      </c>
      <c r="C277" s="82"/>
      <c r="D277" s="270">
        <f t="shared" si="17"/>
        <v>6.4586030927747835</v>
      </c>
      <c r="E277" s="270">
        <f t="shared" si="18"/>
        <v>6.0827000000000009</v>
      </c>
    </row>
    <row r="278" spans="1:5" x14ac:dyDescent="0.5">
      <c r="A278" s="243">
        <f t="shared" si="19"/>
        <v>0.24700000000000019</v>
      </c>
      <c r="B278" s="243">
        <f t="shared" si="16"/>
        <v>0.75299999999999978</v>
      </c>
      <c r="C278" s="82"/>
      <c r="D278" s="270">
        <f t="shared" si="17"/>
        <v>6.4612980334836747</v>
      </c>
      <c r="E278" s="270">
        <f t="shared" si="18"/>
        <v>6.0901500000000013</v>
      </c>
    </row>
    <row r="279" spans="1:5" x14ac:dyDescent="0.5">
      <c r="A279" s="243">
        <f t="shared" si="19"/>
        <v>0.24800000000000019</v>
      </c>
      <c r="B279" s="243">
        <f t="shared" si="16"/>
        <v>0.75199999999999978</v>
      </c>
      <c r="C279" s="82"/>
      <c r="D279" s="270">
        <f t="shared" si="17"/>
        <v>6.4640339603068293</v>
      </c>
      <c r="E279" s="270">
        <f t="shared" si="18"/>
        <v>6.0976000000000008</v>
      </c>
    </row>
    <row r="280" spans="1:5" x14ac:dyDescent="0.5">
      <c r="A280" s="243">
        <f t="shared" si="19"/>
        <v>0.24900000000000019</v>
      </c>
      <c r="B280" s="243">
        <f t="shared" si="16"/>
        <v>0.75099999999999978</v>
      </c>
      <c r="C280" s="82"/>
      <c r="D280" s="270">
        <f t="shared" si="17"/>
        <v>6.4668108212240138</v>
      </c>
      <c r="E280" s="270">
        <f t="shared" si="18"/>
        <v>6.1050500000000012</v>
      </c>
    </row>
    <row r="281" spans="1:5" x14ac:dyDescent="0.5">
      <c r="A281" s="243">
        <f t="shared" si="19"/>
        <v>0.25000000000000017</v>
      </c>
      <c r="B281" s="243">
        <f t="shared" si="16"/>
        <v>0.74999999999999978</v>
      </c>
      <c r="C281" s="82"/>
      <c r="D281" s="270">
        <f t="shared" si="17"/>
        <v>6.4696285635266575</v>
      </c>
      <c r="E281" s="270">
        <f t="shared" si="18"/>
        <v>6.1125000000000007</v>
      </c>
    </row>
    <row r="282" spans="1:5" x14ac:dyDescent="0.5">
      <c r="A282" s="243">
        <f t="shared" si="19"/>
        <v>0.25100000000000017</v>
      </c>
      <c r="B282" s="243">
        <f t="shared" si="16"/>
        <v>0.74899999999999989</v>
      </c>
      <c r="C282" s="82"/>
      <c r="D282" s="270">
        <f t="shared" si="17"/>
        <v>6.4724871338226704</v>
      </c>
      <c r="E282" s="270">
        <f t="shared" si="18"/>
        <v>6.1199500000000011</v>
      </c>
    </row>
    <row r="283" spans="1:5" x14ac:dyDescent="0.5">
      <c r="A283" s="243">
        <f t="shared" si="19"/>
        <v>0.25200000000000017</v>
      </c>
      <c r="B283" s="243">
        <f t="shared" si="16"/>
        <v>0.74799999999999978</v>
      </c>
      <c r="C283" s="82"/>
      <c r="D283" s="270">
        <f t="shared" si="17"/>
        <v>6.4753864780412913</v>
      </c>
      <c r="E283" s="270">
        <f t="shared" si="18"/>
        <v>6.1274000000000006</v>
      </c>
    </row>
    <row r="284" spans="1:5" x14ac:dyDescent="0.5">
      <c r="A284" s="243">
        <f t="shared" si="19"/>
        <v>0.25300000000000017</v>
      </c>
      <c r="B284" s="243">
        <f t="shared" si="16"/>
        <v>0.74699999999999989</v>
      </c>
      <c r="C284" s="82"/>
      <c r="D284" s="270">
        <f t="shared" si="17"/>
        <v>6.4783265414379976</v>
      </c>
      <c r="E284" s="270">
        <f t="shared" si="18"/>
        <v>6.1348500000000019</v>
      </c>
    </row>
    <row r="285" spans="1:5" x14ac:dyDescent="0.5">
      <c r="A285" s="243">
        <f t="shared" si="19"/>
        <v>0.25400000000000017</v>
      </c>
      <c r="B285" s="243">
        <f t="shared" si="16"/>
        <v>0.74599999999999977</v>
      </c>
      <c r="C285" s="82"/>
      <c r="D285" s="270">
        <f t="shared" si="17"/>
        <v>6.4813072685994451</v>
      </c>
      <c r="E285" s="270">
        <f t="shared" si="18"/>
        <v>6.1423000000000005</v>
      </c>
    </row>
    <row r="286" spans="1:5" x14ac:dyDescent="0.5">
      <c r="A286" s="243">
        <f t="shared" si="19"/>
        <v>0.25500000000000017</v>
      </c>
      <c r="B286" s="243">
        <f t="shared" si="16"/>
        <v>0.74499999999999988</v>
      </c>
      <c r="C286" s="82"/>
      <c r="D286" s="270">
        <f t="shared" si="17"/>
        <v>6.4843286034484713</v>
      </c>
      <c r="E286" s="270">
        <f t="shared" si="18"/>
        <v>6.1497500000000009</v>
      </c>
    </row>
    <row r="287" spans="1:5" x14ac:dyDescent="0.5">
      <c r="A287" s="243">
        <f t="shared" si="19"/>
        <v>0.25600000000000017</v>
      </c>
      <c r="B287" s="243">
        <f t="shared" ref="B287:B350" si="20">1-A287</f>
        <v>0.74399999999999977</v>
      </c>
      <c r="C287" s="82"/>
      <c r="D287" s="270">
        <f t="shared" ref="D287:D350" si="21">SQRT((A287*$B$7)^2+(B287*$B$8)^2+2*$B$7*A287*$B$8*B287*$D$12)</f>
        <v>6.4873904892491252</v>
      </c>
      <c r="E287" s="270">
        <f t="shared" ref="E287:E350" si="22">+A287*$B$5+B287*$B$6</f>
        <v>6.1572000000000013</v>
      </c>
    </row>
    <row r="288" spans="1:5" x14ac:dyDescent="0.5">
      <c r="A288" s="243">
        <f t="shared" si="19"/>
        <v>0.25700000000000017</v>
      </c>
      <c r="B288" s="243">
        <f t="shared" si="20"/>
        <v>0.74299999999999988</v>
      </c>
      <c r="C288" s="82"/>
      <c r="D288" s="270">
        <f t="shared" si="21"/>
        <v>6.490492868611752</v>
      </c>
      <c r="E288" s="270">
        <f t="shared" si="22"/>
        <v>6.1646500000000017</v>
      </c>
    </row>
    <row r="289" spans="1:5" x14ac:dyDescent="0.5">
      <c r="A289" s="243">
        <f t="shared" si="19"/>
        <v>0.25800000000000017</v>
      </c>
      <c r="B289" s="243">
        <f t="shared" si="20"/>
        <v>0.74199999999999977</v>
      </c>
      <c r="C289" s="82"/>
      <c r="D289" s="270">
        <f t="shared" si="21"/>
        <v>6.4936356834981126</v>
      </c>
      <c r="E289" s="270">
        <f t="shared" si="22"/>
        <v>6.1721000000000004</v>
      </c>
    </row>
    <row r="290" spans="1:5" x14ac:dyDescent="0.5">
      <c r="A290" s="243">
        <f t="shared" ref="A290:A353" si="23">+A289+0.1%</f>
        <v>0.25900000000000017</v>
      </c>
      <c r="B290" s="243">
        <f t="shared" si="20"/>
        <v>0.74099999999999988</v>
      </c>
      <c r="C290" s="82"/>
      <c r="D290" s="270">
        <f t="shared" si="21"/>
        <v>6.4968188752265528</v>
      </c>
      <c r="E290" s="270">
        <f t="shared" si="22"/>
        <v>6.1795500000000008</v>
      </c>
    </row>
    <row r="291" spans="1:5" x14ac:dyDescent="0.5">
      <c r="A291" s="243">
        <f t="shared" si="23"/>
        <v>0.26000000000000018</v>
      </c>
      <c r="B291" s="243">
        <f t="shared" si="20"/>
        <v>0.73999999999999977</v>
      </c>
      <c r="C291" s="82"/>
      <c r="D291" s="270">
        <f t="shared" si="21"/>
        <v>6.5000423844771964</v>
      </c>
      <c r="E291" s="270">
        <f t="shared" si="22"/>
        <v>6.1870000000000012</v>
      </c>
    </row>
    <row r="292" spans="1:5" x14ac:dyDescent="0.5">
      <c r="A292" s="243">
        <f t="shared" si="23"/>
        <v>0.26100000000000018</v>
      </c>
      <c r="B292" s="243">
        <f t="shared" si="20"/>
        <v>0.73899999999999988</v>
      </c>
      <c r="C292" s="82"/>
      <c r="D292" s="270">
        <f t="shared" si="21"/>
        <v>6.5033061512972008</v>
      </c>
      <c r="E292" s="270">
        <f t="shared" si="22"/>
        <v>6.1944500000000016</v>
      </c>
    </row>
    <row r="293" spans="1:5" x14ac:dyDescent="0.5">
      <c r="A293" s="243">
        <f t="shared" si="23"/>
        <v>0.26200000000000018</v>
      </c>
      <c r="B293" s="243">
        <f t="shared" si="20"/>
        <v>0.73799999999999977</v>
      </c>
      <c r="C293" s="82"/>
      <c r="D293" s="270">
        <f t="shared" si="21"/>
        <v>6.5066101151060218</v>
      </c>
      <c r="E293" s="270">
        <f t="shared" si="22"/>
        <v>6.2019000000000002</v>
      </c>
    </row>
    <row r="294" spans="1:5" x14ac:dyDescent="0.5">
      <c r="A294" s="243">
        <f t="shared" si="23"/>
        <v>0.26300000000000018</v>
      </c>
      <c r="B294" s="243">
        <f t="shared" si="20"/>
        <v>0.73699999999999988</v>
      </c>
      <c r="C294" s="82"/>
      <c r="D294" s="270">
        <f t="shared" si="21"/>
        <v>6.5099542147007456</v>
      </c>
      <c r="E294" s="270">
        <f t="shared" si="22"/>
        <v>6.2093500000000015</v>
      </c>
    </row>
    <row r="295" spans="1:5" x14ac:dyDescent="0.5">
      <c r="A295" s="243">
        <f t="shared" si="23"/>
        <v>0.26400000000000018</v>
      </c>
      <c r="B295" s="243">
        <f t="shared" si="20"/>
        <v>0.73599999999999977</v>
      </c>
      <c r="C295" s="82"/>
      <c r="D295" s="270">
        <f t="shared" si="21"/>
        <v>6.5133383882614302</v>
      </c>
      <c r="E295" s="270">
        <f t="shared" si="22"/>
        <v>6.216800000000001</v>
      </c>
    </row>
    <row r="296" spans="1:5" x14ac:dyDescent="0.5">
      <c r="A296" s="243">
        <f t="shared" si="23"/>
        <v>0.26500000000000018</v>
      </c>
      <c r="B296" s="243">
        <f t="shared" si="20"/>
        <v>0.73499999999999988</v>
      </c>
      <c r="C296" s="82"/>
      <c r="D296" s="270">
        <f t="shared" si="21"/>
        <v>6.5167625733564991</v>
      </c>
      <c r="E296" s="270">
        <f t="shared" si="22"/>
        <v>6.2242500000000014</v>
      </c>
    </row>
    <row r="297" spans="1:5" x14ac:dyDescent="0.5">
      <c r="A297" s="243">
        <f t="shared" si="23"/>
        <v>0.26600000000000018</v>
      </c>
      <c r="B297" s="243">
        <f t="shared" si="20"/>
        <v>0.73399999999999976</v>
      </c>
      <c r="C297" s="82"/>
      <c r="D297" s="270">
        <f t="shared" si="21"/>
        <v>6.5202267069481561</v>
      </c>
      <c r="E297" s="270">
        <f t="shared" si="22"/>
        <v>6.2317000000000009</v>
      </c>
    </row>
    <row r="298" spans="1:5" x14ac:dyDescent="0.5">
      <c r="A298" s="243">
        <f t="shared" si="23"/>
        <v>0.26700000000000018</v>
      </c>
      <c r="B298" s="243">
        <f t="shared" si="20"/>
        <v>0.73299999999999987</v>
      </c>
      <c r="C298" s="82"/>
      <c r="D298" s="270">
        <f t="shared" si="21"/>
        <v>6.5237307253978543</v>
      </c>
      <c r="E298" s="270">
        <f t="shared" si="22"/>
        <v>6.2391500000000022</v>
      </c>
    </row>
    <row r="299" spans="1:5" x14ac:dyDescent="0.5">
      <c r="A299" s="243">
        <f t="shared" si="23"/>
        <v>0.26800000000000018</v>
      </c>
      <c r="B299" s="243">
        <f t="shared" si="20"/>
        <v>0.73199999999999976</v>
      </c>
      <c r="C299" s="82"/>
      <c r="D299" s="270">
        <f t="shared" si="21"/>
        <v>6.5272745644717602</v>
      </c>
      <c r="E299" s="270">
        <f t="shared" si="22"/>
        <v>6.2466000000000008</v>
      </c>
    </row>
    <row r="300" spans="1:5" x14ac:dyDescent="0.5">
      <c r="A300" s="243">
        <f t="shared" si="23"/>
        <v>0.26900000000000018</v>
      </c>
      <c r="B300" s="243">
        <f t="shared" si="20"/>
        <v>0.73099999999999987</v>
      </c>
      <c r="C300" s="82"/>
      <c r="D300" s="270">
        <f t="shared" si="21"/>
        <v>6.5308581593462902</v>
      </c>
      <c r="E300" s="270">
        <f t="shared" si="22"/>
        <v>6.2540500000000012</v>
      </c>
    </row>
    <row r="301" spans="1:5" x14ac:dyDescent="0.5">
      <c r="A301" s="243">
        <f t="shared" si="23"/>
        <v>0.27000000000000018</v>
      </c>
      <c r="B301" s="243">
        <f t="shared" si="20"/>
        <v>0.72999999999999976</v>
      </c>
      <c r="C301" s="82"/>
      <c r="D301" s="270">
        <f t="shared" si="21"/>
        <v>6.5344814446136432</v>
      </c>
      <c r="E301" s="270">
        <f t="shared" si="22"/>
        <v>6.2615000000000016</v>
      </c>
    </row>
    <row r="302" spans="1:5" x14ac:dyDescent="0.5">
      <c r="A302" s="243">
        <f t="shared" si="23"/>
        <v>0.27100000000000019</v>
      </c>
      <c r="B302" s="243">
        <f t="shared" si="20"/>
        <v>0.72899999999999987</v>
      </c>
      <c r="C302" s="82"/>
      <c r="D302" s="270">
        <f t="shared" si="21"/>
        <v>6.5381443542873852</v>
      </c>
      <c r="E302" s="270">
        <f t="shared" si="22"/>
        <v>6.2689500000000011</v>
      </c>
    </row>
    <row r="303" spans="1:5" x14ac:dyDescent="0.5">
      <c r="A303" s="243">
        <f t="shared" si="23"/>
        <v>0.27200000000000019</v>
      </c>
      <c r="B303" s="243">
        <f t="shared" si="20"/>
        <v>0.72799999999999976</v>
      </c>
      <c r="C303" s="82"/>
      <c r="D303" s="270">
        <f t="shared" si="21"/>
        <v>6.5418468218080434</v>
      </c>
      <c r="E303" s="270">
        <f t="shared" si="22"/>
        <v>6.2764000000000006</v>
      </c>
    </row>
    <row r="304" spans="1:5" x14ac:dyDescent="0.5">
      <c r="A304" s="243">
        <f t="shared" si="23"/>
        <v>0.27300000000000019</v>
      </c>
      <c r="B304" s="243">
        <f t="shared" si="20"/>
        <v>0.72699999999999987</v>
      </c>
      <c r="C304" s="82"/>
      <c r="D304" s="270">
        <f t="shared" si="21"/>
        <v>6.5455887800487451</v>
      </c>
      <c r="E304" s="270">
        <f t="shared" si="22"/>
        <v>6.283850000000001</v>
      </c>
    </row>
    <row r="305" spans="1:5" x14ac:dyDescent="0.5">
      <c r="A305" s="243">
        <f t="shared" si="23"/>
        <v>0.27400000000000019</v>
      </c>
      <c r="B305" s="243">
        <f t="shared" si="20"/>
        <v>0.72599999999999976</v>
      </c>
      <c r="C305" s="82"/>
      <c r="D305" s="270">
        <f t="shared" si="21"/>
        <v>6.5493701613208577</v>
      </c>
      <c r="E305" s="270">
        <f t="shared" si="22"/>
        <v>6.2913000000000014</v>
      </c>
    </row>
    <row r="306" spans="1:5" x14ac:dyDescent="0.5">
      <c r="A306" s="243">
        <f t="shared" si="23"/>
        <v>0.27500000000000019</v>
      </c>
      <c r="B306" s="243">
        <f t="shared" si="20"/>
        <v>0.72499999999999987</v>
      </c>
      <c r="C306" s="82"/>
      <c r="D306" s="270">
        <f t="shared" si="21"/>
        <v>6.5531908973796895</v>
      </c>
      <c r="E306" s="270">
        <f t="shared" si="22"/>
        <v>6.2987500000000018</v>
      </c>
    </row>
    <row r="307" spans="1:5" x14ac:dyDescent="0.5">
      <c r="A307" s="243">
        <f t="shared" si="23"/>
        <v>0.27600000000000019</v>
      </c>
      <c r="B307" s="243">
        <f t="shared" si="20"/>
        <v>0.72399999999999975</v>
      </c>
      <c r="C307" s="82"/>
      <c r="D307" s="270">
        <f t="shared" si="21"/>
        <v>6.5570509194301678</v>
      </c>
      <c r="E307" s="270">
        <f t="shared" si="22"/>
        <v>6.3062000000000005</v>
      </c>
    </row>
    <row r="308" spans="1:5" x14ac:dyDescent="0.5">
      <c r="A308" s="243">
        <f t="shared" si="23"/>
        <v>0.27700000000000019</v>
      </c>
      <c r="B308" s="243">
        <f t="shared" si="20"/>
        <v>0.72299999999999986</v>
      </c>
      <c r="C308" s="82"/>
      <c r="D308" s="270">
        <f t="shared" si="21"/>
        <v>6.5609501581325862</v>
      </c>
      <c r="E308" s="270">
        <f t="shared" si="22"/>
        <v>6.3136500000000009</v>
      </c>
    </row>
    <row r="309" spans="1:5" x14ac:dyDescent="0.5">
      <c r="A309" s="243">
        <f t="shared" si="23"/>
        <v>0.27800000000000019</v>
      </c>
      <c r="B309" s="243">
        <f t="shared" si="20"/>
        <v>0.72199999999999975</v>
      </c>
      <c r="C309" s="82"/>
      <c r="D309" s="270">
        <f t="shared" si="21"/>
        <v>6.5648885436083377</v>
      </c>
      <c r="E309" s="270">
        <f t="shared" si="22"/>
        <v>6.3211000000000013</v>
      </c>
    </row>
    <row r="310" spans="1:5" x14ac:dyDescent="0.5">
      <c r="A310" s="243">
        <f t="shared" si="23"/>
        <v>0.27900000000000019</v>
      </c>
      <c r="B310" s="243">
        <f t="shared" si="20"/>
        <v>0.72099999999999986</v>
      </c>
      <c r="C310" s="82"/>
      <c r="D310" s="270">
        <f t="shared" si="21"/>
        <v>6.56886600544569</v>
      </c>
      <c r="E310" s="270">
        <f t="shared" si="22"/>
        <v>6.3285500000000017</v>
      </c>
    </row>
    <row r="311" spans="1:5" x14ac:dyDescent="0.5">
      <c r="A311" s="243">
        <f t="shared" si="23"/>
        <v>0.28000000000000019</v>
      </c>
      <c r="B311" s="243">
        <f t="shared" si="20"/>
        <v>0.71999999999999975</v>
      </c>
      <c r="C311" s="82"/>
      <c r="D311" s="270">
        <f t="shared" si="21"/>
        <v>6.5728824727055635</v>
      </c>
      <c r="E311" s="270">
        <f t="shared" si="22"/>
        <v>6.3360000000000003</v>
      </c>
    </row>
    <row r="312" spans="1:5" x14ac:dyDescent="0.5">
      <c r="A312" s="243">
        <f t="shared" si="23"/>
        <v>0.28100000000000019</v>
      </c>
      <c r="B312" s="243">
        <f t="shared" si="20"/>
        <v>0.71899999999999986</v>
      </c>
      <c r="C312" s="82"/>
      <c r="D312" s="270">
        <f t="shared" si="21"/>
        <v>6.576937873927351</v>
      </c>
      <c r="E312" s="270">
        <f t="shared" si="22"/>
        <v>6.3434500000000016</v>
      </c>
    </row>
    <row r="313" spans="1:5" x14ac:dyDescent="0.5">
      <c r="A313" s="243">
        <f t="shared" si="23"/>
        <v>0.28200000000000019</v>
      </c>
      <c r="B313" s="243">
        <f t="shared" si="20"/>
        <v>0.71799999999999975</v>
      </c>
      <c r="C313" s="82"/>
      <c r="D313" s="270">
        <f t="shared" si="21"/>
        <v>6.5810321371347218</v>
      </c>
      <c r="E313" s="270">
        <f t="shared" si="22"/>
        <v>6.3509000000000011</v>
      </c>
    </row>
    <row r="314" spans="1:5" x14ac:dyDescent="0.5">
      <c r="A314" s="243">
        <f t="shared" si="23"/>
        <v>0.2830000000000002</v>
      </c>
      <c r="B314" s="243">
        <f t="shared" si="20"/>
        <v>0.71699999999999986</v>
      </c>
      <c r="C314" s="82"/>
      <c r="D314" s="270">
        <f t="shared" si="21"/>
        <v>6.5851651898414829</v>
      </c>
      <c r="E314" s="270">
        <f t="shared" si="22"/>
        <v>6.3583500000000015</v>
      </c>
    </row>
    <row r="315" spans="1:5" x14ac:dyDescent="0.5">
      <c r="A315" s="243">
        <f t="shared" si="23"/>
        <v>0.2840000000000002</v>
      </c>
      <c r="B315" s="243">
        <f t="shared" si="20"/>
        <v>0.71599999999999975</v>
      </c>
      <c r="C315" s="82"/>
      <c r="D315" s="270">
        <f t="shared" si="21"/>
        <v>6.5893369590574133</v>
      </c>
      <c r="E315" s="270">
        <f t="shared" si="22"/>
        <v>6.365800000000001</v>
      </c>
    </row>
    <row r="316" spans="1:5" x14ac:dyDescent="0.5">
      <c r="A316" s="243">
        <f t="shared" si="23"/>
        <v>0.2850000000000002</v>
      </c>
      <c r="B316" s="243">
        <f t="shared" si="20"/>
        <v>0.71499999999999986</v>
      </c>
      <c r="C316" s="82"/>
      <c r="D316" s="270">
        <f t="shared" si="21"/>
        <v>6.593547371294151</v>
      </c>
      <c r="E316" s="270">
        <f t="shared" si="22"/>
        <v>6.3732500000000014</v>
      </c>
    </row>
    <row r="317" spans="1:5" x14ac:dyDescent="0.5">
      <c r="A317" s="243">
        <f t="shared" si="23"/>
        <v>0.2860000000000002</v>
      </c>
      <c r="B317" s="243">
        <f t="shared" si="20"/>
        <v>0.71399999999999975</v>
      </c>
      <c r="C317" s="82"/>
      <c r="D317" s="270">
        <f t="shared" si="21"/>
        <v>6.597796352571061</v>
      </c>
      <c r="E317" s="270">
        <f t="shared" si="22"/>
        <v>6.3807000000000009</v>
      </c>
    </row>
    <row r="318" spans="1:5" x14ac:dyDescent="0.5">
      <c r="A318" s="243">
        <f t="shared" si="23"/>
        <v>0.2870000000000002</v>
      </c>
      <c r="B318" s="243">
        <f t="shared" si="20"/>
        <v>0.71299999999999986</v>
      </c>
      <c r="C318" s="82"/>
      <c r="D318" s="270">
        <f t="shared" si="21"/>
        <v>6.6020838284211454</v>
      </c>
      <c r="E318" s="270">
        <f t="shared" si="22"/>
        <v>6.3881500000000013</v>
      </c>
    </row>
    <row r="319" spans="1:5" x14ac:dyDescent="0.5">
      <c r="A319" s="243">
        <f t="shared" si="23"/>
        <v>0.2880000000000002</v>
      </c>
      <c r="B319" s="243">
        <f t="shared" si="20"/>
        <v>0.71199999999999974</v>
      </c>
      <c r="C319" s="82"/>
      <c r="D319" s="270">
        <f t="shared" si="21"/>
        <v>6.6064097238969373</v>
      </c>
      <c r="E319" s="270">
        <f t="shared" si="22"/>
        <v>6.3956000000000008</v>
      </c>
    </row>
    <row r="320" spans="1:5" x14ac:dyDescent="0.5">
      <c r="A320" s="243">
        <f t="shared" si="23"/>
        <v>0.2890000000000002</v>
      </c>
      <c r="B320" s="243">
        <f t="shared" si="20"/>
        <v>0.71099999999999985</v>
      </c>
      <c r="C320" s="82"/>
      <c r="D320" s="270">
        <f t="shared" si="21"/>
        <v>6.6107739635764293</v>
      </c>
      <c r="E320" s="270">
        <f t="shared" si="22"/>
        <v>6.4030500000000021</v>
      </c>
    </row>
    <row r="321" spans="1:5" x14ac:dyDescent="0.5">
      <c r="A321" s="243">
        <f t="shared" si="23"/>
        <v>0.2900000000000002</v>
      </c>
      <c r="B321" s="243">
        <f t="shared" si="20"/>
        <v>0.70999999999999974</v>
      </c>
      <c r="C321" s="82"/>
      <c r="D321" s="270">
        <f t="shared" si="21"/>
        <v>6.6151764715689945</v>
      </c>
      <c r="E321" s="270">
        <f t="shared" si="22"/>
        <v>6.4105000000000008</v>
      </c>
    </row>
    <row r="322" spans="1:5" x14ac:dyDescent="0.5">
      <c r="A322" s="243">
        <f t="shared" si="23"/>
        <v>0.2910000000000002</v>
      </c>
      <c r="B322" s="243">
        <f t="shared" si="20"/>
        <v>0.70899999999999985</v>
      </c>
      <c r="C322" s="82"/>
      <c r="D322" s="270">
        <f t="shared" si="21"/>
        <v>6.6196171715213268</v>
      </c>
      <c r="E322" s="270">
        <f t="shared" si="22"/>
        <v>6.4179500000000012</v>
      </c>
    </row>
    <row r="323" spans="1:5" x14ac:dyDescent="0.5">
      <c r="A323" s="243">
        <f t="shared" si="23"/>
        <v>0.2920000000000002</v>
      </c>
      <c r="B323" s="243">
        <f t="shared" si="20"/>
        <v>0.70799999999999974</v>
      </c>
      <c r="C323" s="82"/>
      <c r="D323" s="270">
        <f t="shared" si="21"/>
        <v>6.6240959866233826</v>
      </c>
      <c r="E323" s="270">
        <f t="shared" si="22"/>
        <v>6.4254000000000016</v>
      </c>
    </row>
    <row r="324" spans="1:5" x14ac:dyDescent="0.5">
      <c r="A324" s="243">
        <f t="shared" si="23"/>
        <v>0.2930000000000002</v>
      </c>
      <c r="B324" s="243">
        <f t="shared" si="20"/>
        <v>0.70699999999999985</v>
      </c>
      <c r="C324" s="82"/>
      <c r="D324" s="270">
        <f t="shared" si="21"/>
        <v>6.6286128396143349</v>
      </c>
      <c r="E324" s="270">
        <f t="shared" si="22"/>
        <v>6.432850000000002</v>
      </c>
    </row>
    <row r="325" spans="1:5" x14ac:dyDescent="0.5">
      <c r="A325" s="243">
        <f t="shared" si="23"/>
        <v>0.29400000000000021</v>
      </c>
      <c r="B325" s="243">
        <f t="shared" si="20"/>
        <v>0.70599999999999974</v>
      </c>
      <c r="C325" s="82"/>
      <c r="D325" s="270">
        <f t="shared" si="21"/>
        <v>6.6331676527885239</v>
      </c>
      <c r="E325" s="270">
        <f t="shared" si="22"/>
        <v>6.4403000000000006</v>
      </c>
    </row>
    <row r="326" spans="1:5" x14ac:dyDescent="0.5">
      <c r="A326" s="243">
        <f t="shared" si="23"/>
        <v>0.29500000000000021</v>
      </c>
      <c r="B326" s="243">
        <f t="shared" si="20"/>
        <v>0.70499999999999985</v>
      </c>
      <c r="C326" s="82"/>
      <c r="D326" s="270">
        <f t="shared" si="21"/>
        <v>6.637760348001426</v>
      </c>
      <c r="E326" s="270">
        <f t="shared" si="22"/>
        <v>6.447750000000001</v>
      </c>
    </row>
    <row r="327" spans="1:5" x14ac:dyDescent="0.5">
      <c r="A327" s="243">
        <f t="shared" si="23"/>
        <v>0.29600000000000021</v>
      </c>
      <c r="B327" s="243">
        <f t="shared" si="20"/>
        <v>0.70399999999999974</v>
      </c>
      <c r="C327" s="82"/>
      <c r="D327" s="270">
        <f t="shared" si="21"/>
        <v>6.6423908466756165</v>
      </c>
      <c r="E327" s="270">
        <f t="shared" si="22"/>
        <v>6.4552000000000014</v>
      </c>
    </row>
    <row r="328" spans="1:5" x14ac:dyDescent="0.5">
      <c r="A328" s="243">
        <f t="shared" si="23"/>
        <v>0.29700000000000021</v>
      </c>
      <c r="B328" s="243">
        <f t="shared" si="20"/>
        <v>0.70299999999999985</v>
      </c>
      <c r="C328" s="82"/>
      <c r="D328" s="270">
        <f t="shared" si="21"/>
        <v>6.6470590698067378</v>
      </c>
      <c r="E328" s="270">
        <f t="shared" si="22"/>
        <v>6.4626500000000018</v>
      </c>
    </row>
    <row r="329" spans="1:5" x14ac:dyDescent="0.5">
      <c r="A329" s="243">
        <f t="shared" si="23"/>
        <v>0.29800000000000021</v>
      </c>
      <c r="B329" s="243">
        <f t="shared" si="20"/>
        <v>0.70199999999999974</v>
      </c>
      <c r="C329" s="82"/>
      <c r="D329" s="270">
        <f t="shared" si="21"/>
        <v>6.6517649379694719</v>
      </c>
      <c r="E329" s="270">
        <f t="shared" si="22"/>
        <v>6.4701000000000013</v>
      </c>
    </row>
    <row r="330" spans="1:5" x14ac:dyDescent="0.5">
      <c r="A330" s="243">
        <f t="shared" si="23"/>
        <v>0.29900000000000021</v>
      </c>
      <c r="B330" s="243">
        <f t="shared" si="20"/>
        <v>0.70099999999999985</v>
      </c>
      <c r="C330" s="82"/>
      <c r="D330" s="270">
        <f t="shared" si="21"/>
        <v>6.6565083713235138</v>
      </c>
      <c r="E330" s="270">
        <f t="shared" si="22"/>
        <v>6.4775500000000017</v>
      </c>
    </row>
    <row r="331" spans="1:5" x14ac:dyDescent="0.5">
      <c r="A331" s="243">
        <f t="shared" si="23"/>
        <v>0.30000000000000021</v>
      </c>
      <c r="B331" s="243">
        <f t="shared" si="20"/>
        <v>0.69999999999999973</v>
      </c>
      <c r="C331" s="82"/>
      <c r="D331" s="270">
        <f t="shared" si="21"/>
        <v>6.6612892896195408</v>
      </c>
      <c r="E331" s="270">
        <f t="shared" si="22"/>
        <v>6.4850000000000012</v>
      </c>
    </row>
    <row r="332" spans="1:5" x14ac:dyDescent="0.5">
      <c r="A332" s="243">
        <f t="shared" si="23"/>
        <v>0.30100000000000021</v>
      </c>
      <c r="B332" s="243">
        <f t="shared" si="20"/>
        <v>0.69899999999999984</v>
      </c>
      <c r="C332" s="82"/>
      <c r="D332" s="270">
        <f t="shared" si="21"/>
        <v>6.6661076122051925</v>
      </c>
      <c r="E332" s="270">
        <f t="shared" si="22"/>
        <v>6.4924500000000016</v>
      </c>
    </row>
    <row r="333" spans="1:5" x14ac:dyDescent="0.5">
      <c r="A333" s="243">
        <f t="shared" si="23"/>
        <v>0.30200000000000021</v>
      </c>
      <c r="B333" s="243">
        <f t="shared" si="20"/>
        <v>0.69799999999999973</v>
      </c>
      <c r="C333" s="82"/>
      <c r="D333" s="270">
        <f t="shared" si="21"/>
        <v>6.6709632580310334</v>
      </c>
      <c r="E333" s="270">
        <f t="shared" si="22"/>
        <v>6.4999000000000011</v>
      </c>
    </row>
    <row r="334" spans="1:5" x14ac:dyDescent="0.5">
      <c r="A334" s="243">
        <f t="shared" si="23"/>
        <v>0.30300000000000021</v>
      </c>
      <c r="B334" s="243">
        <f t="shared" si="20"/>
        <v>0.69699999999999984</v>
      </c>
      <c r="C334" s="82"/>
      <c r="D334" s="270">
        <f t="shared" si="21"/>
        <v>6.6758561456565264</v>
      </c>
      <c r="E334" s="270">
        <f t="shared" si="22"/>
        <v>6.5073500000000015</v>
      </c>
    </row>
    <row r="335" spans="1:5" x14ac:dyDescent="0.5">
      <c r="A335" s="243">
        <f t="shared" si="23"/>
        <v>0.30400000000000021</v>
      </c>
      <c r="B335" s="243">
        <f t="shared" si="20"/>
        <v>0.69599999999999973</v>
      </c>
      <c r="C335" s="82"/>
      <c r="D335" s="270">
        <f t="shared" si="21"/>
        <v>6.6807861932560009</v>
      </c>
      <c r="E335" s="270">
        <f t="shared" si="22"/>
        <v>6.514800000000001</v>
      </c>
    </row>
    <row r="336" spans="1:5" x14ac:dyDescent="0.5">
      <c r="A336" s="243">
        <f t="shared" si="23"/>
        <v>0.30500000000000022</v>
      </c>
      <c r="B336" s="243">
        <f t="shared" si="20"/>
        <v>0.69499999999999984</v>
      </c>
      <c r="C336" s="82"/>
      <c r="D336" s="270">
        <f t="shared" si="21"/>
        <v>6.6857533186246112</v>
      </c>
      <c r="E336" s="270">
        <f t="shared" si="22"/>
        <v>6.5222500000000014</v>
      </c>
    </row>
    <row r="337" spans="1:5" x14ac:dyDescent="0.5">
      <c r="A337" s="243">
        <f t="shared" si="23"/>
        <v>0.30600000000000022</v>
      </c>
      <c r="B337" s="243">
        <f t="shared" si="20"/>
        <v>0.69399999999999973</v>
      </c>
      <c r="C337" s="82"/>
      <c r="D337" s="270">
        <f t="shared" si="21"/>
        <v>6.6907574391842966</v>
      </c>
      <c r="E337" s="270">
        <f t="shared" si="22"/>
        <v>6.5297000000000009</v>
      </c>
    </row>
    <row r="338" spans="1:5" x14ac:dyDescent="0.5">
      <c r="A338" s="243">
        <f t="shared" si="23"/>
        <v>0.30700000000000022</v>
      </c>
      <c r="B338" s="243">
        <f t="shared" si="20"/>
        <v>0.69299999999999984</v>
      </c>
      <c r="C338" s="82"/>
      <c r="D338" s="270">
        <f t="shared" si="21"/>
        <v>6.6957984719897317</v>
      </c>
      <c r="E338" s="270">
        <f t="shared" si="22"/>
        <v>6.5371500000000022</v>
      </c>
    </row>
    <row r="339" spans="1:5" x14ac:dyDescent="0.5">
      <c r="A339" s="243">
        <f t="shared" si="23"/>
        <v>0.30800000000000022</v>
      </c>
      <c r="B339" s="243">
        <f t="shared" si="20"/>
        <v>0.69199999999999973</v>
      </c>
      <c r="C339" s="82"/>
      <c r="D339" s="270">
        <f t="shared" si="21"/>
        <v>6.7008763337342678</v>
      </c>
      <c r="E339" s="270">
        <f t="shared" si="22"/>
        <v>6.5446000000000009</v>
      </c>
    </row>
    <row r="340" spans="1:5" x14ac:dyDescent="0.5">
      <c r="A340" s="243">
        <f t="shared" si="23"/>
        <v>0.30900000000000022</v>
      </c>
      <c r="B340" s="243">
        <f t="shared" si="20"/>
        <v>0.69099999999999984</v>
      </c>
      <c r="C340" s="82"/>
      <c r="D340" s="270">
        <f t="shared" si="21"/>
        <v>6.7059909407558864</v>
      </c>
      <c r="E340" s="270">
        <f t="shared" si="22"/>
        <v>6.5520500000000013</v>
      </c>
    </row>
    <row r="341" spans="1:5" x14ac:dyDescent="0.5">
      <c r="A341" s="243">
        <f t="shared" si="23"/>
        <v>0.31000000000000022</v>
      </c>
      <c r="B341" s="243">
        <f t="shared" si="20"/>
        <v>0.68999999999999972</v>
      </c>
      <c r="C341" s="82"/>
      <c r="D341" s="270">
        <f t="shared" si="21"/>
        <v>6.7111422090431079</v>
      </c>
      <c r="E341" s="270">
        <f t="shared" si="22"/>
        <v>6.5595000000000017</v>
      </c>
    </row>
    <row r="342" spans="1:5" x14ac:dyDescent="0.5">
      <c r="A342" s="243">
        <f t="shared" si="23"/>
        <v>0.31100000000000022</v>
      </c>
      <c r="B342" s="243">
        <f t="shared" si="20"/>
        <v>0.68899999999999983</v>
      </c>
      <c r="C342" s="82"/>
      <c r="D342" s="270">
        <f t="shared" si="21"/>
        <v>6.7163300542409328</v>
      </c>
      <c r="E342" s="270">
        <f t="shared" si="22"/>
        <v>6.5669500000000021</v>
      </c>
    </row>
    <row r="343" spans="1:5" x14ac:dyDescent="0.5">
      <c r="A343" s="243">
        <f t="shared" si="23"/>
        <v>0.31200000000000022</v>
      </c>
      <c r="B343" s="243">
        <f t="shared" si="20"/>
        <v>0.68799999999999972</v>
      </c>
      <c r="C343" s="82"/>
      <c r="D343" s="270">
        <f t="shared" si="21"/>
        <v>6.7215543916567402</v>
      </c>
      <c r="E343" s="270">
        <f t="shared" si="22"/>
        <v>6.5744000000000007</v>
      </c>
    </row>
    <row r="344" spans="1:5" x14ac:dyDescent="0.5">
      <c r="A344" s="243">
        <f t="shared" si="23"/>
        <v>0.31300000000000022</v>
      </c>
      <c r="B344" s="243">
        <f t="shared" si="20"/>
        <v>0.68699999999999983</v>
      </c>
      <c r="C344" s="82"/>
      <c r="D344" s="270">
        <f t="shared" si="21"/>
        <v>6.7268151362661968</v>
      </c>
      <c r="E344" s="270">
        <f t="shared" si="22"/>
        <v>6.5818500000000011</v>
      </c>
    </row>
    <row r="345" spans="1:5" x14ac:dyDescent="0.5">
      <c r="A345" s="243">
        <f t="shared" si="23"/>
        <v>0.31400000000000022</v>
      </c>
      <c r="B345" s="243">
        <f t="shared" si="20"/>
        <v>0.68599999999999972</v>
      </c>
      <c r="C345" s="82"/>
      <c r="D345" s="270">
        <f t="shared" si="21"/>
        <v>6.7321122027191445</v>
      </c>
      <c r="E345" s="270">
        <f t="shared" si="22"/>
        <v>6.5893000000000015</v>
      </c>
    </row>
    <row r="346" spans="1:5" x14ac:dyDescent="0.5">
      <c r="A346" s="243">
        <f t="shared" si="23"/>
        <v>0.31500000000000022</v>
      </c>
      <c r="B346" s="243">
        <f t="shared" si="20"/>
        <v>0.68499999999999983</v>
      </c>
      <c r="C346" s="82"/>
      <c r="D346" s="270">
        <f t="shared" si="21"/>
        <v>6.7374455053454811</v>
      </c>
      <c r="E346" s="270">
        <f t="shared" si="22"/>
        <v>6.5967500000000019</v>
      </c>
    </row>
    <row r="347" spans="1:5" x14ac:dyDescent="0.5">
      <c r="A347" s="243">
        <f t="shared" si="23"/>
        <v>0.31600000000000023</v>
      </c>
      <c r="B347" s="243">
        <f t="shared" si="20"/>
        <v>0.68399999999999972</v>
      </c>
      <c r="C347" s="82"/>
      <c r="D347" s="270">
        <f t="shared" si="21"/>
        <v>6.7428149581610208</v>
      </c>
      <c r="E347" s="270">
        <f t="shared" si="22"/>
        <v>6.6042000000000005</v>
      </c>
    </row>
    <row r="348" spans="1:5" x14ac:dyDescent="0.5">
      <c r="A348" s="243">
        <f t="shared" si="23"/>
        <v>0.31700000000000023</v>
      </c>
      <c r="B348" s="243">
        <f t="shared" si="20"/>
        <v>0.68299999999999983</v>
      </c>
      <c r="C348" s="82"/>
      <c r="D348" s="270">
        <f t="shared" si="21"/>
        <v>6.7482204748733592</v>
      </c>
      <c r="E348" s="270">
        <f t="shared" si="22"/>
        <v>6.6116500000000018</v>
      </c>
    </row>
    <row r="349" spans="1:5" x14ac:dyDescent="0.5">
      <c r="A349" s="255">
        <f t="shared" si="23"/>
        <v>0.31800000000000023</v>
      </c>
      <c r="B349" s="255">
        <f t="shared" si="20"/>
        <v>0.68199999999999972</v>
      </c>
      <c r="C349" s="192"/>
      <c r="D349" s="270">
        <f t="shared" si="21"/>
        <v>6.7536619688876947</v>
      </c>
      <c r="E349" s="270">
        <f t="shared" si="22"/>
        <v>6.6191000000000013</v>
      </c>
    </row>
    <row r="350" spans="1:5" x14ac:dyDescent="0.5">
      <c r="A350" s="255">
        <f t="shared" si="23"/>
        <v>0.31900000000000023</v>
      </c>
      <c r="B350" s="255">
        <f t="shared" si="20"/>
        <v>0.68099999999999983</v>
      </c>
      <c r="C350" s="192"/>
      <c r="D350" s="270">
        <f t="shared" si="21"/>
        <v>6.75913935331267</v>
      </c>
      <c r="E350" s="270">
        <f t="shared" si="22"/>
        <v>6.6265500000000017</v>
      </c>
    </row>
    <row r="351" spans="1:5" x14ac:dyDescent="0.5">
      <c r="A351" s="243">
        <f t="shared" si="23"/>
        <v>0.32000000000000023</v>
      </c>
      <c r="B351" s="243">
        <f t="shared" ref="B351:B414" si="24">1-A351</f>
        <v>0.67999999999999972</v>
      </c>
      <c r="C351" s="82"/>
      <c r="D351" s="270">
        <f t="shared" ref="D351:D414" si="25">SQRT((A351*$B$7)^2+(B351*$B$8)^2+2*$B$7*A351*$B$8*B351*$D$12)</f>
        <v>6.7646525409661669</v>
      </c>
      <c r="E351" s="270">
        <f t="shared" ref="E351:E414" si="26">+A351*$B$5+B351*$B$6</f>
        <v>6.6340000000000012</v>
      </c>
    </row>
    <row r="352" spans="1:5" x14ac:dyDescent="0.5">
      <c r="A352" s="243">
        <f t="shared" si="23"/>
        <v>0.32100000000000023</v>
      </c>
      <c r="B352" s="243">
        <f t="shared" si="24"/>
        <v>0.67899999999999983</v>
      </c>
      <c r="C352" s="82"/>
      <c r="D352" s="270">
        <f t="shared" si="25"/>
        <v>6.7702014443811063</v>
      </c>
      <c r="E352" s="270">
        <f t="shared" si="26"/>
        <v>6.6414500000000016</v>
      </c>
    </row>
    <row r="353" spans="1:5" x14ac:dyDescent="0.5">
      <c r="A353" s="243">
        <f t="shared" si="23"/>
        <v>0.32200000000000023</v>
      </c>
      <c r="B353" s="243">
        <f t="shared" si="24"/>
        <v>0.67799999999999971</v>
      </c>
      <c r="C353" s="82"/>
      <c r="D353" s="270">
        <f t="shared" si="25"/>
        <v>6.7757859758112211</v>
      </c>
      <c r="E353" s="270">
        <f t="shared" si="26"/>
        <v>6.6489000000000011</v>
      </c>
    </row>
    <row r="354" spans="1:5" x14ac:dyDescent="0.5">
      <c r="A354" s="243">
        <f t="shared" ref="A354:A417" si="27">+A353+0.1%</f>
        <v>0.32300000000000023</v>
      </c>
      <c r="B354" s="243">
        <f t="shared" si="24"/>
        <v>0.67699999999999982</v>
      </c>
      <c r="C354" s="82"/>
      <c r="D354" s="270">
        <f t="shared" si="25"/>
        <v>6.7814060472368132</v>
      </c>
      <c r="E354" s="270">
        <f t="shared" si="26"/>
        <v>6.6563500000000015</v>
      </c>
    </row>
    <row r="355" spans="1:5" x14ac:dyDescent="0.5">
      <c r="A355" s="243">
        <f t="shared" si="27"/>
        <v>0.32400000000000023</v>
      </c>
      <c r="B355" s="243">
        <f t="shared" si="24"/>
        <v>0.67599999999999971</v>
      </c>
      <c r="C355" s="82"/>
      <c r="D355" s="270">
        <f t="shared" si="25"/>
        <v>6.7870615703704953</v>
      </c>
      <c r="E355" s="270">
        <f t="shared" si="26"/>
        <v>6.6638000000000019</v>
      </c>
    </row>
    <row r="356" spans="1:5" x14ac:dyDescent="0.5">
      <c r="A356" s="243">
        <f t="shared" si="27"/>
        <v>0.32500000000000023</v>
      </c>
      <c r="B356" s="243">
        <f t="shared" si="24"/>
        <v>0.67499999999999982</v>
      </c>
      <c r="C356" s="82"/>
      <c r="D356" s="270">
        <f t="shared" si="25"/>
        <v>6.7927524566629121</v>
      </c>
      <c r="E356" s="270">
        <f t="shared" si="26"/>
        <v>6.6712500000000023</v>
      </c>
    </row>
    <row r="357" spans="1:5" x14ac:dyDescent="0.5">
      <c r="A357" s="243">
        <f t="shared" si="27"/>
        <v>0.32600000000000023</v>
      </c>
      <c r="B357" s="243">
        <f t="shared" si="24"/>
        <v>0.67399999999999971</v>
      </c>
      <c r="C357" s="82"/>
      <c r="D357" s="270">
        <f t="shared" si="25"/>
        <v>6.7984786173084348</v>
      </c>
      <c r="E357" s="270">
        <f t="shared" si="26"/>
        <v>6.678700000000001</v>
      </c>
    </row>
    <row r="358" spans="1:5" x14ac:dyDescent="0.5">
      <c r="A358" s="243">
        <f t="shared" si="27"/>
        <v>0.32700000000000023</v>
      </c>
      <c r="B358" s="243">
        <f t="shared" si="24"/>
        <v>0.67299999999999982</v>
      </c>
      <c r="C358" s="82"/>
      <c r="D358" s="270">
        <f t="shared" si="25"/>
        <v>6.8042399632508568</v>
      </c>
      <c r="E358" s="270">
        <f t="shared" si="26"/>
        <v>6.6861500000000014</v>
      </c>
    </row>
    <row r="359" spans="1:5" x14ac:dyDescent="0.5">
      <c r="A359" s="243">
        <f t="shared" si="27"/>
        <v>0.32800000000000024</v>
      </c>
      <c r="B359" s="243">
        <f t="shared" si="24"/>
        <v>0.67199999999999971</v>
      </c>
      <c r="C359" s="82"/>
      <c r="D359" s="270">
        <f t="shared" si="25"/>
        <v>6.8100364051890363</v>
      </c>
      <c r="E359" s="270">
        <f t="shared" si="26"/>
        <v>6.6936000000000018</v>
      </c>
    </row>
    <row r="360" spans="1:5" x14ac:dyDescent="0.5">
      <c r="A360" s="243">
        <f t="shared" si="27"/>
        <v>0.32900000000000024</v>
      </c>
      <c r="B360" s="243">
        <f t="shared" si="24"/>
        <v>0.67099999999999982</v>
      </c>
      <c r="C360" s="82"/>
      <c r="D360" s="270">
        <f t="shared" si="25"/>
        <v>6.8158678535825521</v>
      </c>
      <c r="E360" s="270">
        <f t="shared" si="26"/>
        <v>6.7010500000000022</v>
      </c>
    </row>
    <row r="361" spans="1:5" x14ac:dyDescent="0.5">
      <c r="A361" s="243">
        <f t="shared" si="27"/>
        <v>0.33000000000000024</v>
      </c>
      <c r="B361" s="243">
        <f t="shared" si="24"/>
        <v>0.66999999999999971</v>
      </c>
      <c r="C361" s="82"/>
      <c r="D361" s="270">
        <f t="shared" si="25"/>
        <v>6.8217342186573067</v>
      </c>
      <c r="E361" s="270">
        <f t="shared" si="26"/>
        <v>6.7085000000000008</v>
      </c>
    </row>
    <row r="362" spans="1:5" x14ac:dyDescent="0.5">
      <c r="A362" s="243">
        <f t="shared" si="27"/>
        <v>0.33100000000000024</v>
      </c>
      <c r="B362" s="243">
        <f t="shared" si="24"/>
        <v>0.66899999999999982</v>
      </c>
      <c r="C362" s="82"/>
      <c r="D362" s="270">
        <f t="shared" si="25"/>
        <v>6.8276354104111343</v>
      </c>
      <c r="E362" s="270">
        <f t="shared" si="26"/>
        <v>6.7159500000000021</v>
      </c>
    </row>
    <row r="363" spans="1:5" x14ac:dyDescent="0.5">
      <c r="A363" s="243">
        <f t="shared" si="27"/>
        <v>0.33200000000000024</v>
      </c>
      <c r="B363" s="243">
        <f t="shared" si="24"/>
        <v>0.66799999999999971</v>
      </c>
      <c r="C363" s="82"/>
      <c r="D363" s="270">
        <f t="shared" si="25"/>
        <v>6.8335713386193611</v>
      </c>
      <c r="E363" s="270">
        <f t="shared" si="26"/>
        <v>6.7234000000000016</v>
      </c>
    </row>
    <row r="364" spans="1:5" x14ac:dyDescent="0.5">
      <c r="A364" s="243">
        <f t="shared" si="27"/>
        <v>0.33300000000000024</v>
      </c>
      <c r="B364" s="243">
        <f t="shared" si="24"/>
        <v>0.66699999999999982</v>
      </c>
      <c r="C364" s="82"/>
      <c r="D364" s="270">
        <f t="shared" si="25"/>
        <v>6.8395419128403638</v>
      </c>
      <c r="E364" s="270">
        <f t="shared" si="26"/>
        <v>6.730850000000002</v>
      </c>
    </row>
    <row r="365" spans="1:5" x14ac:dyDescent="0.5">
      <c r="A365" s="243">
        <f t="shared" si="27"/>
        <v>0.33400000000000024</v>
      </c>
      <c r="B365" s="243">
        <f t="shared" si="24"/>
        <v>0.6659999999999997</v>
      </c>
      <c r="C365" s="82"/>
      <c r="D365" s="270">
        <f t="shared" si="25"/>
        <v>6.8455470424210807</v>
      </c>
      <c r="E365" s="270">
        <f t="shared" si="26"/>
        <v>6.7383000000000015</v>
      </c>
    </row>
    <row r="366" spans="1:5" x14ac:dyDescent="0.5">
      <c r="A366" s="243">
        <f t="shared" si="27"/>
        <v>0.33500000000000024</v>
      </c>
      <c r="B366" s="243">
        <f t="shared" si="24"/>
        <v>0.66499999999999981</v>
      </c>
      <c r="C366" s="82"/>
      <c r="D366" s="270">
        <f t="shared" si="25"/>
        <v>6.8515866365025282</v>
      </c>
      <c r="E366" s="270">
        <f t="shared" si="26"/>
        <v>6.745750000000001</v>
      </c>
    </row>
    <row r="367" spans="1:5" x14ac:dyDescent="0.5">
      <c r="A367" s="243">
        <f t="shared" si="27"/>
        <v>0.33600000000000024</v>
      </c>
      <c r="B367" s="243">
        <f t="shared" si="24"/>
        <v>0.6639999999999997</v>
      </c>
      <c r="C367" s="82"/>
      <c r="D367" s="270">
        <f t="shared" si="25"/>
        <v>6.8576606040252539</v>
      </c>
      <c r="E367" s="270">
        <f t="shared" si="26"/>
        <v>6.7532000000000014</v>
      </c>
    </row>
    <row r="368" spans="1:5" x14ac:dyDescent="0.5">
      <c r="A368" s="243">
        <f t="shared" si="27"/>
        <v>0.33700000000000024</v>
      </c>
      <c r="B368" s="243">
        <f t="shared" si="24"/>
        <v>0.66299999999999981</v>
      </c>
      <c r="C368" s="82"/>
      <c r="D368" s="270">
        <f t="shared" si="25"/>
        <v>6.8637688537348067</v>
      </c>
      <c r="E368" s="270">
        <f t="shared" si="26"/>
        <v>6.7606500000000018</v>
      </c>
    </row>
    <row r="369" spans="1:5" x14ac:dyDescent="0.5">
      <c r="A369" s="243">
        <f t="shared" si="27"/>
        <v>0.33800000000000024</v>
      </c>
      <c r="B369" s="243">
        <f t="shared" si="24"/>
        <v>0.6619999999999997</v>
      </c>
      <c r="C369" s="82"/>
      <c r="D369" s="270">
        <f t="shared" si="25"/>
        <v>6.8699112941871396</v>
      </c>
      <c r="E369" s="270">
        <f t="shared" si="26"/>
        <v>6.7681000000000013</v>
      </c>
    </row>
    <row r="370" spans="1:5" x14ac:dyDescent="0.5">
      <c r="A370" s="243">
        <f t="shared" si="27"/>
        <v>0.33900000000000025</v>
      </c>
      <c r="B370" s="243">
        <f t="shared" si="24"/>
        <v>0.66099999999999981</v>
      </c>
      <c r="C370" s="82"/>
      <c r="D370" s="270">
        <f t="shared" si="25"/>
        <v>6.8760878337540179</v>
      </c>
      <c r="E370" s="270">
        <f t="shared" si="26"/>
        <v>6.7755500000000017</v>
      </c>
    </row>
    <row r="371" spans="1:5" x14ac:dyDescent="0.5">
      <c r="A371" s="243">
        <f t="shared" si="27"/>
        <v>0.34000000000000025</v>
      </c>
      <c r="B371" s="243">
        <f t="shared" si="24"/>
        <v>0.6599999999999997</v>
      </c>
      <c r="C371" s="82"/>
      <c r="D371" s="270">
        <f t="shared" si="25"/>
        <v>6.8822983806283791</v>
      </c>
      <c r="E371" s="270">
        <f t="shared" si="26"/>
        <v>6.7830000000000013</v>
      </c>
    </row>
    <row r="372" spans="1:5" x14ac:dyDescent="0.5">
      <c r="A372" s="243">
        <f t="shared" si="27"/>
        <v>0.34100000000000025</v>
      </c>
      <c r="B372" s="243">
        <f t="shared" si="24"/>
        <v>0.65899999999999981</v>
      </c>
      <c r="C372" s="82"/>
      <c r="D372" s="270">
        <f t="shared" si="25"/>
        <v>6.8885428428296809</v>
      </c>
      <c r="E372" s="270">
        <f t="shared" si="26"/>
        <v>6.7904500000000017</v>
      </c>
    </row>
    <row r="373" spans="1:5" x14ac:dyDescent="0.5">
      <c r="A373" s="243">
        <f t="shared" si="27"/>
        <v>0.34200000000000025</v>
      </c>
      <c r="B373" s="243">
        <f t="shared" si="24"/>
        <v>0.6579999999999997</v>
      </c>
      <c r="C373" s="82"/>
      <c r="D373" s="270">
        <f t="shared" si="25"/>
        <v>6.8948211282092027</v>
      </c>
      <c r="E373" s="270">
        <f t="shared" si="26"/>
        <v>6.7979000000000021</v>
      </c>
    </row>
    <row r="374" spans="1:5" x14ac:dyDescent="0.5">
      <c r="A374" s="243">
        <f t="shared" si="27"/>
        <v>0.34300000000000025</v>
      </c>
      <c r="B374" s="243">
        <f t="shared" si="24"/>
        <v>0.65699999999999981</v>
      </c>
      <c r="C374" s="82"/>
      <c r="D374" s="270">
        <f t="shared" si="25"/>
        <v>6.9011331444553381</v>
      </c>
      <c r="E374" s="270">
        <f t="shared" si="26"/>
        <v>6.8053500000000016</v>
      </c>
    </row>
    <row r="375" spans="1:5" x14ac:dyDescent="0.5">
      <c r="A375" s="243">
        <f t="shared" si="27"/>
        <v>0.34400000000000025</v>
      </c>
      <c r="B375" s="243">
        <f t="shared" si="24"/>
        <v>0.65599999999999969</v>
      </c>
      <c r="C375" s="82"/>
      <c r="D375" s="270">
        <f t="shared" si="25"/>
        <v>6.9074787990988451</v>
      </c>
      <c r="E375" s="270">
        <f t="shared" si="26"/>
        <v>6.8128000000000011</v>
      </c>
    </row>
    <row r="376" spans="1:5" x14ac:dyDescent="0.5">
      <c r="A376" s="243">
        <f t="shared" si="27"/>
        <v>0.34500000000000025</v>
      </c>
      <c r="B376" s="243">
        <f t="shared" si="24"/>
        <v>0.6549999999999998</v>
      </c>
      <c r="C376" s="82"/>
      <c r="D376" s="270">
        <f t="shared" si="25"/>
        <v>6.9138579995180711</v>
      </c>
      <c r="E376" s="270">
        <f t="shared" si="26"/>
        <v>6.8202500000000015</v>
      </c>
    </row>
    <row r="377" spans="1:5" x14ac:dyDescent="0.5">
      <c r="A377" s="243">
        <f t="shared" si="27"/>
        <v>0.34600000000000025</v>
      </c>
      <c r="B377" s="243">
        <f t="shared" si="24"/>
        <v>0.65399999999999969</v>
      </c>
      <c r="C377" s="82"/>
      <c r="D377" s="270">
        <f t="shared" si="25"/>
        <v>6.920270652944148</v>
      </c>
      <c r="E377" s="270">
        <f t="shared" si="26"/>
        <v>6.8277000000000019</v>
      </c>
    </row>
    <row r="378" spans="1:5" x14ac:dyDescent="0.5">
      <c r="A378" s="243">
        <f t="shared" si="27"/>
        <v>0.34700000000000025</v>
      </c>
      <c r="B378" s="243">
        <f t="shared" si="24"/>
        <v>0.6529999999999998</v>
      </c>
      <c r="C378" s="82"/>
      <c r="D378" s="270">
        <f t="shared" si="25"/>
        <v>6.9267166664661568</v>
      </c>
      <c r="E378" s="270">
        <f t="shared" si="26"/>
        <v>6.8351500000000023</v>
      </c>
    </row>
    <row r="379" spans="1:5" x14ac:dyDescent="0.5">
      <c r="A379" s="243">
        <f t="shared" si="27"/>
        <v>0.34800000000000025</v>
      </c>
      <c r="B379" s="243">
        <f t="shared" si="24"/>
        <v>0.65199999999999969</v>
      </c>
      <c r="C379" s="82"/>
      <c r="D379" s="270">
        <f t="shared" si="25"/>
        <v>6.9331959470362605</v>
      </c>
      <c r="E379" s="270">
        <f t="shared" si="26"/>
        <v>6.8426000000000009</v>
      </c>
    </row>
    <row r="380" spans="1:5" x14ac:dyDescent="0.5">
      <c r="A380" s="243">
        <f t="shared" si="27"/>
        <v>0.34900000000000025</v>
      </c>
      <c r="B380" s="243">
        <f t="shared" si="24"/>
        <v>0.6509999999999998</v>
      </c>
      <c r="C380" s="82"/>
      <c r="D380" s="270">
        <f t="shared" si="25"/>
        <v>6.9397084014748076</v>
      </c>
      <c r="E380" s="270">
        <f t="shared" si="26"/>
        <v>6.8500500000000022</v>
      </c>
    </row>
    <row r="381" spans="1:5" x14ac:dyDescent="0.5">
      <c r="A381" s="243">
        <f t="shared" si="27"/>
        <v>0.35000000000000026</v>
      </c>
      <c r="B381" s="243">
        <f t="shared" si="24"/>
        <v>0.64999999999999969</v>
      </c>
      <c r="C381" s="82"/>
      <c r="D381" s="270">
        <f t="shared" si="25"/>
        <v>6.9462539364754017</v>
      </c>
      <c r="E381" s="270">
        <f t="shared" si="26"/>
        <v>6.8575000000000017</v>
      </c>
    </row>
    <row r="382" spans="1:5" x14ac:dyDescent="0.5">
      <c r="A382" s="243">
        <f t="shared" si="27"/>
        <v>0.35100000000000026</v>
      </c>
      <c r="B382" s="243">
        <f t="shared" si="24"/>
        <v>0.6489999999999998</v>
      </c>
      <c r="C382" s="82"/>
      <c r="D382" s="270">
        <f t="shared" si="25"/>
        <v>6.9528324586099455</v>
      </c>
      <c r="E382" s="270">
        <f t="shared" si="26"/>
        <v>6.8649500000000021</v>
      </c>
    </row>
    <row r="383" spans="1:5" x14ac:dyDescent="0.5">
      <c r="A383" s="243">
        <f t="shared" si="27"/>
        <v>0.35200000000000026</v>
      </c>
      <c r="B383" s="243">
        <f t="shared" si="24"/>
        <v>0.64799999999999969</v>
      </c>
      <c r="C383" s="82"/>
      <c r="D383" s="270">
        <f t="shared" si="25"/>
        <v>6.9594438743336404</v>
      </c>
      <c r="E383" s="270">
        <f t="shared" si="26"/>
        <v>6.8724000000000016</v>
      </c>
    </row>
    <row r="384" spans="1:5" x14ac:dyDescent="0.5">
      <c r="A384" s="243">
        <f t="shared" si="27"/>
        <v>0.35300000000000026</v>
      </c>
      <c r="B384" s="243">
        <f t="shared" si="24"/>
        <v>0.6469999999999998</v>
      </c>
      <c r="C384" s="82"/>
      <c r="D384" s="270">
        <f t="shared" si="25"/>
        <v>6.966088089989964</v>
      </c>
      <c r="E384" s="270">
        <f t="shared" si="26"/>
        <v>6.8798500000000011</v>
      </c>
    </row>
    <row r="385" spans="1:5" x14ac:dyDescent="0.5">
      <c r="A385" s="243">
        <f t="shared" si="27"/>
        <v>0.35400000000000026</v>
      </c>
      <c r="B385" s="243">
        <f t="shared" si="24"/>
        <v>0.64599999999999969</v>
      </c>
      <c r="C385" s="82"/>
      <c r="D385" s="270">
        <f t="shared" si="25"/>
        <v>6.9727650118156159</v>
      </c>
      <c r="E385" s="270">
        <f t="shared" si="26"/>
        <v>6.8873000000000015</v>
      </c>
    </row>
    <row r="386" spans="1:5" x14ac:dyDescent="0.5">
      <c r="A386" s="243">
        <f t="shared" si="27"/>
        <v>0.35500000000000026</v>
      </c>
      <c r="B386" s="243">
        <f t="shared" si="24"/>
        <v>0.6449999999999998</v>
      </c>
      <c r="C386" s="82"/>
      <c r="D386" s="270">
        <f t="shared" si="25"/>
        <v>6.9794745459454193</v>
      </c>
      <c r="E386" s="270">
        <f t="shared" si="26"/>
        <v>6.8947500000000019</v>
      </c>
    </row>
    <row r="387" spans="1:5" x14ac:dyDescent="0.5">
      <c r="A387" s="243">
        <f t="shared" si="27"/>
        <v>0.35600000000000026</v>
      </c>
      <c r="B387" s="243">
        <f t="shared" si="24"/>
        <v>0.64399999999999968</v>
      </c>
      <c r="C387" s="82"/>
      <c r="D387" s="270">
        <f t="shared" si="25"/>
        <v>6.9862165984172027</v>
      </c>
      <c r="E387" s="270">
        <f t="shared" si="26"/>
        <v>6.9022000000000023</v>
      </c>
    </row>
    <row r="388" spans="1:5" x14ac:dyDescent="0.5">
      <c r="A388" s="243">
        <f t="shared" si="27"/>
        <v>0.35700000000000026</v>
      </c>
      <c r="B388" s="243">
        <f t="shared" si="24"/>
        <v>0.64299999999999979</v>
      </c>
      <c r="C388" s="82"/>
      <c r="D388" s="270">
        <f t="shared" si="25"/>
        <v>6.9929910751766311</v>
      </c>
      <c r="E388" s="270">
        <f t="shared" si="26"/>
        <v>6.9096500000000018</v>
      </c>
    </row>
    <row r="389" spans="1:5" x14ac:dyDescent="0.5">
      <c r="A389" s="243">
        <f t="shared" si="27"/>
        <v>0.35800000000000026</v>
      </c>
      <c r="B389" s="243">
        <f t="shared" si="24"/>
        <v>0.64199999999999968</v>
      </c>
      <c r="C389" s="82"/>
      <c r="D389" s="270">
        <f t="shared" si="25"/>
        <v>6.9997978820820261</v>
      </c>
      <c r="E389" s="270">
        <f t="shared" si="26"/>
        <v>6.9171000000000014</v>
      </c>
    </row>
    <row r="390" spans="1:5" x14ac:dyDescent="0.5">
      <c r="A390" s="243">
        <f t="shared" si="27"/>
        <v>0.35900000000000026</v>
      </c>
      <c r="B390" s="243">
        <f t="shared" si="24"/>
        <v>0.64099999999999979</v>
      </c>
      <c r="C390" s="82"/>
      <c r="D390" s="270">
        <f t="shared" si="25"/>
        <v>7.0066369249091274</v>
      </c>
      <c r="E390" s="270">
        <f t="shared" si="26"/>
        <v>6.9245500000000018</v>
      </c>
    </row>
    <row r="391" spans="1:5" x14ac:dyDescent="0.5">
      <c r="A391" s="243">
        <f t="shared" si="27"/>
        <v>0.36000000000000026</v>
      </c>
      <c r="B391" s="243">
        <f t="shared" si="24"/>
        <v>0.63999999999999968</v>
      </c>
      <c r="C391" s="82"/>
      <c r="D391" s="270">
        <f t="shared" si="25"/>
        <v>7.0135081093558318</v>
      </c>
      <c r="E391" s="270">
        <f t="shared" si="26"/>
        <v>6.9320000000000013</v>
      </c>
    </row>
    <row r="392" spans="1:5" x14ac:dyDescent="0.5">
      <c r="A392" s="243">
        <f t="shared" si="27"/>
        <v>0.36100000000000027</v>
      </c>
      <c r="B392" s="243">
        <f t="shared" si="24"/>
        <v>0.63899999999999979</v>
      </c>
      <c r="C392" s="82"/>
      <c r="D392" s="270">
        <f t="shared" si="25"/>
        <v>7.0204113410469073</v>
      </c>
      <c r="E392" s="270">
        <f t="shared" si="26"/>
        <v>6.9394500000000017</v>
      </c>
    </row>
    <row r="393" spans="1:5" x14ac:dyDescent="0.5">
      <c r="A393" s="243">
        <f t="shared" si="27"/>
        <v>0.36200000000000027</v>
      </c>
      <c r="B393" s="243">
        <f t="shared" si="24"/>
        <v>0.63799999999999968</v>
      </c>
      <c r="C393" s="82"/>
      <c r="D393" s="270">
        <f t="shared" si="25"/>
        <v>7.0273465255386425</v>
      </c>
      <c r="E393" s="270">
        <f t="shared" si="26"/>
        <v>6.9469000000000012</v>
      </c>
    </row>
    <row r="394" spans="1:5" x14ac:dyDescent="0.5">
      <c r="A394" s="243">
        <f t="shared" si="27"/>
        <v>0.36300000000000027</v>
      </c>
      <c r="B394" s="243">
        <f t="shared" si="24"/>
        <v>0.63699999999999979</v>
      </c>
      <c r="C394" s="82"/>
      <c r="D394" s="270">
        <f t="shared" si="25"/>
        <v>7.0343135683234959</v>
      </c>
      <c r="E394" s="270">
        <f t="shared" si="26"/>
        <v>6.9543500000000025</v>
      </c>
    </row>
    <row r="395" spans="1:5" x14ac:dyDescent="0.5">
      <c r="A395" s="243">
        <f t="shared" si="27"/>
        <v>0.36400000000000027</v>
      </c>
      <c r="B395" s="243">
        <f t="shared" si="24"/>
        <v>0.63599999999999968</v>
      </c>
      <c r="C395" s="82"/>
      <c r="D395" s="270">
        <f t="shared" si="25"/>
        <v>7.0413123748346811</v>
      </c>
      <c r="E395" s="270">
        <f t="shared" si="26"/>
        <v>6.9618000000000011</v>
      </c>
    </row>
    <row r="396" spans="1:5" x14ac:dyDescent="0.5">
      <c r="A396" s="243">
        <f t="shared" si="27"/>
        <v>0.36500000000000027</v>
      </c>
      <c r="B396" s="243">
        <f t="shared" si="24"/>
        <v>0.63499999999999979</v>
      </c>
      <c r="C396" s="82"/>
      <c r="D396" s="270">
        <f t="shared" si="25"/>
        <v>7.0483428504507373</v>
      </c>
      <c r="E396" s="270">
        <f t="shared" si="26"/>
        <v>6.9692500000000024</v>
      </c>
    </row>
    <row r="397" spans="1:5" x14ac:dyDescent="0.5">
      <c r="A397" s="243">
        <f t="shared" si="27"/>
        <v>0.36600000000000027</v>
      </c>
      <c r="B397" s="243">
        <f t="shared" si="24"/>
        <v>0.63399999999999967</v>
      </c>
      <c r="C397" s="82"/>
      <c r="D397" s="270">
        <f t="shared" si="25"/>
        <v>7.0554049005000428</v>
      </c>
      <c r="E397" s="270">
        <f t="shared" si="26"/>
        <v>6.9767000000000019</v>
      </c>
    </row>
    <row r="398" spans="1:5" x14ac:dyDescent="0.5">
      <c r="A398" s="243">
        <f t="shared" si="27"/>
        <v>0.36700000000000027</v>
      </c>
      <c r="B398" s="243">
        <f t="shared" si="24"/>
        <v>0.63299999999999979</v>
      </c>
      <c r="C398" s="82"/>
      <c r="D398" s="270">
        <f t="shared" si="25"/>
        <v>7.0624984302653147</v>
      </c>
      <c r="E398" s="270">
        <f t="shared" si="26"/>
        <v>6.9841500000000014</v>
      </c>
    </row>
    <row r="399" spans="1:5" x14ac:dyDescent="0.5">
      <c r="A399" s="243">
        <f t="shared" si="27"/>
        <v>0.36800000000000027</v>
      </c>
      <c r="B399" s="243">
        <f t="shared" si="24"/>
        <v>0.63199999999999967</v>
      </c>
      <c r="C399" s="82"/>
      <c r="D399" s="270">
        <f t="shared" si="25"/>
        <v>7.0696233449880497</v>
      </c>
      <c r="E399" s="270">
        <f t="shared" si="26"/>
        <v>6.9916000000000018</v>
      </c>
    </row>
    <row r="400" spans="1:5" x14ac:dyDescent="0.5">
      <c r="A400" s="243">
        <f t="shared" si="27"/>
        <v>0.36900000000000027</v>
      </c>
      <c r="B400" s="243">
        <f t="shared" si="24"/>
        <v>0.63099999999999978</v>
      </c>
      <c r="C400" s="82"/>
      <c r="D400" s="270">
        <f t="shared" si="25"/>
        <v>7.0767795498729535</v>
      </c>
      <c r="E400" s="270">
        <f t="shared" si="26"/>
        <v>6.9990500000000022</v>
      </c>
    </row>
    <row r="401" spans="1:5" x14ac:dyDescent="0.5">
      <c r="A401" s="243">
        <f t="shared" si="27"/>
        <v>0.37000000000000027</v>
      </c>
      <c r="B401" s="243">
        <f t="shared" si="24"/>
        <v>0.62999999999999967</v>
      </c>
      <c r="C401" s="82"/>
      <c r="D401" s="270">
        <f t="shared" si="25"/>
        <v>7.0839669500923019</v>
      </c>
      <c r="E401" s="270">
        <f t="shared" si="26"/>
        <v>7.0065000000000017</v>
      </c>
    </row>
    <row r="402" spans="1:5" x14ac:dyDescent="0.5">
      <c r="A402" s="243">
        <f t="shared" si="27"/>
        <v>0.37100000000000027</v>
      </c>
      <c r="B402" s="243">
        <f t="shared" si="24"/>
        <v>0.62899999999999978</v>
      </c>
      <c r="C402" s="82"/>
      <c r="D402" s="270">
        <f t="shared" si="25"/>
        <v>7.0911854507902996</v>
      </c>
      <c r="E402" s="270">
        <f t="shared" si="26"/>
        <v>7.0139500000000012</v>
      </c>
    </row>
    <row r="403" spans="1:5" x14ac:dyDescent="0.5">
      <c r="A403" s="243">
        <f t="shared" si="27"/>
        <v>0.37200000000000027</v>
      </c>
      <c r="B403" s="243">
        <f t="shared" si="24"/>
        <v>0.62799999999999967</v>
      </c>
      <c r="C403" s="82"/>
      <c r="D403" s="270">
        <f t="shared" si="25"/>
        <v>7.0984349570873739</v>
      </c>
      <c r="E403" s="270">
        <f t="shared" si="26"/>
        <v>7.0214000000000016</v>
      </c>
    </row>
    <row r="404" spans="1:5" x14ac:dyDescent="0.5">
      <c r="A404" s="243">
        <f t="shared" si="27"/>
        <v>0.37300000000000028</v>
      </c>
      <c r="B404" s="243">
        <f t="shared" si="24"/>
        <v>0.62699999999999978</v>
      </c>
      <c r="C404" s="82"/>
      <c r="D404" s="270">
        <f t="shared" si="25"/>
        <v>7.1057153740844443</v>
      </c>
      <c r="E404" s="270">
        <f t="shared" si="26"/>
        <v>7.028850000000002</v>
      </c>
    </row>
    <row r="405" spans="1:5" x14ac:dyDescent="0.5">
      <c r="A405" s="243">
        <f t="shared" si="27"/>
        <v>0.37400000000000028</v>
      </c>
      <c r="B405" s="243">
        <f t="shared" si="24"/>
        <v>0.62599999999999967</v>
      </c>
      <c r="C405" s="82"/>
      <c r="D405" s="270">
        <f t="shared" si="25"/>
        <v>7.1130266068671517</v>
      </c>
      <c r="E405" s="270">
        <f t="shared" si="26"/>
        <v>7.0363000000000007</v>
      </c>
    </row>
    <row r="406" spans="1:5" x14ac:dyDescent="0.5">
      <c r="A406" s="243">
        <f t="shared" si="27"/>
        <v>0.37500000000000028</v>
      </c>
      <c r="B406" s="243">
        <f t="shared" si="24"/>
        <v>0.62499999999999978</v>
      </c>
      <c r="C406" s="82"/>
      <c r="D406" s="270">
        <f t="shared" si="25"/>
        <v>7.1203685605100553</v>
      </c>
      <c r="E406" s="270">
        <f t="shared" si="26"/>
        <v>7.043750000000002</v>
      </c>
    </row>
    <row r="407" spans="1:5" x14ac:dyDescent="0.5">
      <c r="A407" s="243">
        <f t="shared" si="27"/>
        <v>0.37600000000000028</v>
      </c>
      <c r="B407" s="243">
        <f t="shared" si="24"/>
        <v>0.62399999999999967</v>
      </c>
      <c r="C407" s="82"/>
      <c r="D407" s="270">
        <f t="shared" si="25"/>
        <v>7.1277411400807775</v>
      </c>
      <c r="E407" s="270">
        <f t="shared" si="26"/>
        <v>7.0512000000000015</v>
      </c>
    </row>
    <row r="408" spans="1:5" x14ac:dyDescent="0.5">
      <c r="A408" s="243">
        <f t="shared" si="27"/>
        <v>0.37700000000000028</v>
      </c>
      <c r="B408" s="243">
        <f t="shared" si="24"/>
        <v>0.62299999999999978</v>
      </c>
      <c r="C408" s="82"/>
      <c r="D408" s="270">
        <f t="shared" si="25"/>
        <v>7.1351442506441334</v>
      </c>
      <c r="E408" s="270">
        <f t="shared" si="26"/>
        <v>7.0586500000000019</v>
      </c>
    </row>
    <row r="409" spans="1:5" x14ac:dyDescent="0.5">
      <c r="A409" s="243">
        <f t="shared" si="27"/>
        <v>0.37800000000000028</v>
      </c>
      <c r="B409" s="243">
        <f t="shared" si="24"/>
        <v>0.62199999999999966</v>
      </c>
      <c r="C409" s="82"/>
      <c r="D409" s="270">
        <f t="shared" si="25"/>
        <v>7.1425777972661963</v>
      </c>
      <c r="E409" s="270">
        <f t="shared" si="26"/>
        <v>7.0661000000000014</v>
      </c>
    </row>
    <row r="410" spans="1:5" x14ac:dyDescent="0.5">
      <c r="A410" s="243">
        <f t="shared" si="27"/>
        <v>0.37900000000000028</v>
      </c>
      <c r="B410" s="243">
        <f t="shared" si="24"/>
        <v>0.62099999999999977</v>
      </c>
      <c r="C410" s="82"/>
      <c r="D410" s="270">
        <f t="shared" si="25"/>
        <v>7.1500416850183495</v>
      </c>
      <c r="E410" s="270">
        <f t="shared" si="26"/>
        <v>7.0735500000000027</v>
      </c>
    </row>
    <row r="411" spans="1:5" x14ac:dyDescent="0.5">
      <c r="A411" s="243">
        <f t="shared" si="27"/>
        <v>0.38000000000000028</v>
      </c>
      <c r="B411" s="243">
        <f t="shared" si="24"/>
        <v>0.61999999999999966</v>
      </c>
      <c r="C411" s="82"/>
      <c r="D411" s="270">
        <f t="shared" si="25"/>
        <v>7.1575358189812803</v>
      </c>
      <c r="E411" s="270">
        <f t="shared" si="26"/>
        <v>7.0810000000000013</v>
      </c>
    </row>
    <row r="412" spans="1:5" x14ac:dyDescent="0.5">
      <c r="A412" s="243">
        <f t="shared" si="27"/>
        <v>0.38100000000000028</v>
      </c>
      <c r="B412" s="243">
        <f t="shared" si="24"/>
        <v>0.61899999999999977</v>
      </c>
      <c r="C412" s="82"/>
      <c r="D412" s="270">
        <f t="shared" si="25"/>
        <v>7.1650601042489539</v>
      </c>
      <c r="E412" s="270">
        <f t="shared" si="26"/>
        <v>7.0884500000000017</v>
      </c>
    </row>
    <row r="413" spans="1:5" x14ac:dyDescent="0.5">
      <c r="A413" s="243">
        <f t="shared" si="27"/>
        <v>0.38200000000000028</v>
      </c>
      <c r="B413" s="243">
        <f t="shared" si="24"/>
        <v>0.61799999999999966</v>
      </c>
      <c r="C413" s="82"/>
      <c r="D413" s="270">
        <f t="shared" si="25"/>
        <v>7.1726144459325303</v>
      </c>
      <c r="E413" s="270">
        <f t="shared" si="26"/>
        <v>7.0959000000000021</v>
      </c>
    </row>
    <row r="414" spans="1:5" x14ac:dyDescent="0.5">
      <c r="A414" s="243">
        <f t="shared" si="27"/>
        <v>0.38300000000000028</v>
      </c>
      <c r="B414" s="243">
        <f t="shared" si="24"/>
        <v>0.61699999999999977</v>
      </c>
      <c r="C414" s="82"/>
      <c r="D414" s="270">
        <f t="shared" si="25"/>
        <v>7.180198749164262</v>
      </c>
      <c r="E414" s="270">
        <f t="shared" si="26"/>
        <v>7.1033500000000025</v>
      </c>
    </row>
    <row r="415" spans="1:5" x14ac:dyDescent="0.5">
      <c r="A415" s="243">
        <f t="shared" si="27"/>
        <v>0.38400000000000029</v>
      </c>
      <c r="B415" s="243">
        <f t="shared" ref="B415:B478" si="28">1-A415</f>
        <v>0.61599999999999966</v>
      </c>
      <c r="C415" s="82"/>
      <c r="D415" s="270">
        <f t="shared" ref="D415:D478" si="29">SQRT((A415*$B$7)^2+(B415*$B$8)^2+2*$B$7*A415*$B$8*B415*$D$12)</f>
        <v>7.1878129191013329</v>
      </c>
      <c r="E415" s="270">
        <f t="shared" ref="E415:E478" si="30">+A415*$B$5+B415*$B$6</f>
        <v>7.110800000000002</v>
      </c>
    </row>
    <row r="416" spans="1:5" x14ac:dyDescent="0.5">
      <c r="A416" s="243">
        <f t="shared" si="27"/>
        <v>0.38500000000000029</v>
      </c>
      <c r="B416" s="243">
        <f t="shared" si="28"/>
        <v>0.61499999999999977</v>
      </c>
      <c r="C416" s="82"/>
      <c r="D416" s="270">
        <f t="shared" si="29"/>
        <v>7.1954568609296823</v>
      </c>
      <c r="E416" s="270">
        <f t="shared" si="30"/>
        <v>7.1182500000000015</v>
      </c>
    </row>
    <row r="417" spans="1:5" x14ac:dyDescent="0.5">
      <c r="A417" s="243">
        <f t="shared" si="27"/>
        <v>0.38600000000000029</v>
      </c>
      <c r="B417" s="243">
        <f t="shared" si="28"/>
        <v>0.61399999999999966</v>
      </c>
      <c r="C417" s="82"/>
      <c r="D417" s="270">
        <f t="shared" si="29"/>
        <v>7.2031304798677658</v>
      </c>
      <c r="E417" s="270">
        <f t="shared" si="30"/>
        <v>7.1257000000000019</v>
      </c>
    </row>
    <row r="418" spans="1:5" x14ac:dyDescent="0.5">
      <c r="A418" s="243">
        <f t="shared" ref="A418:A481" si="31">+A417+0.1%</f>
        <v>0.38700000000000029</v>
      </c>
      <c r="B418" s="243">
        <f t="shared" si="28"/>
        <v>0.61299999999999977</v>
      </c>
      <c r="C418" s="82"/>
      <c r="D418" s="270">
        <f t="shared" si="29"/>
        <v>7.2108336811703015</v>
      </c>
      <c r="E418" s="270">
        <f t="shared" si="30"/>
        <v>7.1331500000000023</v>
      </c>
    </row>
    <row r="419" spans="1:5" x14ac:dyDescent="0.5">
      <c r="A419" s="243">
        <f t="shared" si="31"/>
        <v>0.38800000000000029</v>
      </c>
      <c r="B419" s="243">
        <f t="shared" si="28"/>
        <v>0.61199999999999966</v>
      </c>
      <c r="C419" s="82"/>
      <c r="D419" s="270">
        <f t="shared" si="29"/>
        <v>7.2185663701319553</v>
      </c>
      <c r="E419" s="270">
        <f t="shared" si="30"/>
        <v>7.1406000000000009</v>
      </c>
    </row>
    <row r="420" spans="1:5" x14ac:dyDescent="0.5">
      <c r="A420" s="243">
        <f t="shared" si="31"/>
        <v>0.38900000000000029</v>
      </c>
      <c r="B420" s="243">
        <f t="shared" si="28"/>
        <v>0.61099999999999977</v>
      </c>
      <c r="C420" s="82"/>
      <c r="D420" s="270">
        <f t="shared" si="29"/>
        <v>7.2263284520910087</v>
      </c>
      <c r="E420" s="270">
        <f t="shared" si="30"/>
        <v>7.1480500000000022</v>
      </c>
    </row>
    <row r="421" spans="1:5" x14ac:dyDescent="0.5">
      <c r="A421" s="243">
        <f t="shared" si="31"/>
        <v>0.39000000000000029</v>
      </c>
      <c r="B421" s="243">
        <f t="shared" si="28"/>
        <v>0.60999999999999965</v>
      </c>
      <c r="C421" s="82"/>
      <c r="D421" s="270">
        <f t="shared" si="29"/>
        <v>7.2341198324329703</v>
      </c>
      <c r="E421" s="270">
        <f t="shared" si="30"/>
        <v>7.1555000000000017</v>
      </c>
    </row>
    <row r="422" spans="1:5" x14ac:dyDescent="0.5">
      <c r="A422" s="243">
        <f t="shared" si="31"/>
        <v>0.39100000000000029</v>
      </c>
      <c r="B422" s="243">
        <f t="shared" si="28"/>
        <v>0.60899999999999976</v>
      </c>
      <c r="C422" s="82"/>
      <c r="D422" s="270">
        <f t="shared" si="29"/>
        <v>7.2419404165941623</v>
      </c>
      <c r="E422" s="270">
        <f t="shared" si="30"/>
        <v>7.1629500000000021</v>
      </c>
    </row>
    <row r="423" spans="1:5" x14ac:dyDescent="0.5">
      <c r="A423" s="243">
        <f t="shared" si="31"/>
        <v>0.39200000000000029</v>
      </c>
      <c r="B423" s="243">
        <f t="shared" si="28"/>
        <v>0.60799999999999965</v>
      </c>
      <c r="C423" s="82"/>
      <c r="D423" s="270">
        <f t="shared" si="29"/>
        <v>7.2497901100652573</v>
      </c>
      <c r="E423" s="270">
        <f t="shared" si="30"/>
        <v>7.1704000000000017</v>
      </c>
    </row>
    <row r="424" spans="1:5" x14ac:dyDescent="0.5">
      <c r="A424" s="243">
        <f t="shared" si="31"/>
        <v>0.39300000000000029</v>
      </c>
      <c r="B424" s="243">
        <f t="shared" si="28"/>
        <v>0.60699999999999976</v>
      </c>
      <c r="C424" s="82"/>
      <c r="D424" s="270">
        <f t="shared" si="29"/>
        <v>7.2576688183947908</v>
      </c>
      <c r="E424" s="270">
        <f t="shared" si="30"/>
        <v>7.1778500000000021</v>
      </c>
    </row>
    <row r="425" spans="1:5" x14ac:dyDescent="0.5">
      <c r="A425" s="243">
        <f t="shared" si="31"/>
        <v>0.39400000000000029</v>
      </c>
      <c r="B425" s="243">
        <f t="shared" si="28"/>
        <v>0.60599999999999965</v>
      </c>
      <c r="C425" s="82"/>
      <c r="D425" s="270">
        <f t="shared" si="29"/>
        <v>7.265576447192613</v>
      </c>
      <c r="E425" s="270">
        <f t="shared" si="30"/>
        <v>7.1853000000000016</v>
      </c>
    </row>
    <row r="426" spans="1:5" x14ac:dyDescent="0.5">
      <c r="A426" s="243">
        <f t="shared" si="31"/>
        <v>0.3950000000000003</v>
      </c>
      <c r="B426" s="243">
        <f t="shared" si="28"/>
        <v>0.60499999999999976</v>
      </c>
      <c r="C426" s="82"/>
      <c r="D426" s="270">
        <f t="shared" si="29"/>
        <v>7.2735129021333309</v>
      </c>
      <c r="E426" s="270">
        <f t="shared" si="30"/>
        <v>7.192750000000002</v>
      </c>
    </row>
    <row r="427" spans="1:5" x14ac:dyDescent="0.5">
      <c r="A427" s="243">
        <f t="shared" si="31"/>
        <v>0.3960000000000003</v>
      </c>
      <c r="B427" s="243">
        <f t="shared" si="28"/>
        <v>0.60399999999999965</v>
      </c>
      <c r="C427" s="82"/>
      <c r="D427" s="270">
        <f t="shared" si="29"/>
        <v>7.2814780889596884</v>
      </c>
      <c r="E427" s="270">
        <f t="shared" si="30"/>
        <v>7.2002000000000015</v>
      </c>
    </row>
    <row r="428" spans="1:5" x14ac:dyDescent="0.5">
      <c r="A428" s="243">
        <f t="shared" si="31"/>
        <v>0.3970000000000003</v>
      </c>
      <c r="B428" s="243">
        <f t="shared" si="28"/>
        <v>0.60299999999999976</v>
      </c>
      <c r="C428" s="82"/>
      <c r="D428" s="270">
        <f t="shared" si="29"/>
        <v>7.2894719134859161</v>
      </c>
      <c r="E428" s="270">
        <f t="shared" si="30"/>
        <v>7.2076500000000028</v>
      </c>
    </row>
    <row r="429" spans="1:5" x14ac:dyDescent="0.5">
      <c r="A429" s="243">
        <f t="shared" si="31"/>
        <v>0.3980000000000003</v>
      </c>
      <c r="B429" s="243">
        <f t="shared" si="28"/>
        <v>0.60199999999999965</v>
      </c>
      <c r="C429" s="82"/>
      <c r="D429" s="270">
        <f t="shared" si="29"/>
        <v>7.2974942816010513</v>
      </c>
      <c r="E429" s="270">
        <f t="shared" si="30"/>
        <v>7.2151000000000023</v>
      </c>
    </row>
    <row r="430" spans="1:5" x14ac:dyDescent="0.5">
      <c r="A430" s="243">
        <f t="shared" si="31"/>
        <v>0.3990000000000003</v>
      </c>
      <c r="B430" s="243">
        <f t="shared" si="28"/>
        <v>0.60099999999999976</v>
      </c>
      <c r="C430" s="82"/>
      <c r="D430" s="270">
        <f t="shared" si="29"/>
        <v>7.305545099272198</v>
      </c>
      <c r="E430" s="270">
        <f t="shared" si="30"/>
        <v>7.2225500000000018</v>
      </c>
    </row>
    <row r="431" spans="1:5" x14ac:dyDescent="0.5">
      <c r="A431" s="243">
        <f t="shared" si="31"/>
        <v>0.4000000000000003</v>
      </c>
      <c r="B431" s="243">
        <f t="shared" si="28"/>
        <v>0.59999999999999964</v>
      </c>
      <c r="C431" s="82"/>
      <c r="D431" s="270">
        <f t="shared" si="29"/>
        <v>7.3136242725477798</v>
      </c>
      <c r="E431" s="270">
        <f t="shared" si="30"/>
        <v>7.2300000000000022</v>
      </c>
    </row>
    <row r="432" spans="1:5" x14ac:dyDescent="0.5">
      <c r="A432" s="243">
        <f t="shared" si="31"/>
        <v>0.4010000000000003</v>
      </c>
      <c r="B432" s="243">
        <f t="shared" si="28"/>
        <v>0.59899999999999975</v>
      </c>
      <c r="C432" s="82"/>
      <c r="D432" s="270">
        <f t="shared" si="29"/>
        <v>7.3217317075607218</v>
      </c>
      <c r="E432" s="270">
        <f t="shared" si="30"/>
        <v>7.2374500000000026</v>
      </c>
    </row>
    <row r="433" spans="1:5" x14ac:dyDescent="0.5">
      <c r="A433" s="243">
        <f t="shared" si="31"/>
        <v>0.4020000000000003</v>
      </c>
      <c r="B433" s="243">
        <f t="shared" si="28"/>
        <v>0.59799999999999964</v>
      </c>
      <c r="C433" s="82"/>
      <c r="D433" s="270">
        <f t="shared" si="29"/>
        <v>7.3298673105316192</v>
      </c>
      <c r="E433" s="270">
        <f t="shared" si="30"/>
        <v>7.2449000000000012</v>
      </c>
    </row>
    <row r="434" spans="1:5" x14ac:dyDescent="0.5">
      <c r="A434" s="243">
        <f t="shared" si="31"/>
        <v>0.4030000000000003</v>
      </c>
      <c r="B434" s="243">
        <f t="shared" si="28"/>
        <v>0.59699999999999975</v>
      </c>
      <c r="C434" s="82"/>
      <c r="D434" s="270">
        <f t="shared" si="29"/>
        <v>7.3380309877718588</v>
      </c>
      <c r="E434" s="270">
        <f t="shared" si="30"/>
        <v>7.2523500000000016</v>
      </c>
    </row>
    <row r="435" spans="1:5" x14ac:dyDescent="0.5">
      <c r="A435" s="243">
        <f t="shared" si="31"/>
        <v>0.4040000000000003</v>
      </c>
      <c r="B435" s="243">
        <f t="shared" si="28"/>
        <v>0.59599999999999964</v>
      </c>
      <c r="C435" s="82"/>
      <c r="D435" s="270">
        <f t="shared" si="29"/>
        <v>7.3462226456866953</v>
      </c>
      <c r="E435" s="270">
        <f t="shared" si="30"/>
        <v>7.259800000000002</v>
      </c>
    </row>
    <row r="436" spans="1:5" x14ac:dyDescent="0.5">
      <c r="A436" s="243">
        <f t="shared" si="31"/>
        <v>0.4050000000000003</v>
      </c>
      <c r="B436" s="243">
        <f t="shared" si="28"/>
        <v>0.59499999999999975</v>
      </c>
      <c r="C436" s="82"/>
      <c r="D436" s="270">
        <f t="shared" si="29"/>
        <v>7.3544421907783075</v>
      </c>
      <c r="E436" s="270">
        <f t="shared" si="30"/>
        <v>7.2672500000000024</v>
      </c>
    </row>
    <row r="437" spans="1:5" x14ac:dyDescent="0.5">
      <c r="A437" s="243">
        <f t="shared" si="31"/>
        <v>0.40600000000000031</v>
      </c>
      <c r="B437" s="243">
        <f t="shared" si="28"/>
        <v>0.59399999999999964</v>
      </c>
      <c r="C437" s="82"/>
      <c r="D437" s="270">
        <f t="shared" si="29"/>
        <v>7.3626895296487973</v>
      </c>
      <c r="E437" s="270">
        <f t="shared" si="30"/>
        <v>7.2747000000000011</v>
      </c>
    </row>
    <row r="438" spans="1:5" x14ac:dyDescent="0.5">
      <c r="A438" s="243">
        <f t="shared" si="31"/>
        <v>0.40700000000000031</v>
      </c>
      <c r="B438" s="243">
        <f t="shared" si="28"/>
        <v>0.59299999999999975</v>
      </c>
      <c r="C438" s="82"/>
      <c r="D438" s="270">
        <f t="shared" si="29"/>
        <v>7.3709645690031662</v>
      </c>
      <c r="E438" s="270">
        <f t="shared" si="30"/>
        <v>7.2821500000000023</v>
      </c>
    </row>
    <row r="439" spans="1:5" x14ac:dyDescent="0.5">
      <c r="A439" s="243">
        <f t="shared" si="31"/>
        <v>0.40800000000000031</v>
      </c>
      <c r="B439" s="243">
        <f t="shared" si="28"/>
        <v>0.59199999999999964</v>
      </c>
      <c r="C439" s="82"/>
      <c r="D439" s="270">
        <f t="shared" si="29"/>
        <v>7.379267215652245</v>
      </c>
      <c r="E439" s="270">
        <f t="shared" si="30"/>
        <v>7.2896000000000019</v>
      </c>
    </row>
    <row r="440" spans="1:5" x14ac:dyDescent="0.5">
      <c r="A440" s="243">
        <f t="shared" si="31"/>
        <v>0.40900000000000031</v>
      </c>
      <c r="B440" s="243">
        <f t="shared" si="28"/>
        <v>0.59099999999999975</v>
      </c>
      <c r="C440" s="82"/>
      <c r="D440" s="270">
        <f t="shared" si="29"/>
        <v>7.3875973765155907</v>
      </c>
      <c r="E440" s="270">
        <f t="shared" si="30"/>
        <v>7.2970500000000023</v>
      </c>
    </row>
    <row r="441" spans="1:5" x14ac:dyDescent="0.5">
      <c r="A441" s="243">
        <f t="shared" si="31"/>
        <v>0.41000000000000031</v>
      </c>
      <c r="B441" s="243">
        <f t="shared" si="28"/>
        <v>0.58999999999999964</v>
      </c>
      <c r="C441" s="82"/>
      <c r="D441" s="270">
        <f t="shared" si="29"/>
        <v>7.3959549586243449</v>
      </c>
      <c r="E441" s="270">
        <f t="shared" si="30"/>
        <v>7.3045000000000018</v>
      </c>
    </row>
    <row r="442" spans="1:5" x14ac:dyDescent="0.5">
      <c r="A442" s="243">
        <f t="shared" si="31"/>
        <v>0.41100000000000031</v>
      </c>
      <c r="B442" s="243">
        <f t="shared" si="28"/>
        <v>0.58899999999999975</v>
      </c>
      <c r="C442" s="82"/>
      <c r="D442" s="270">
        <f t="shared" si="29"/>
        <v>7.4043398691240556</v>
      </c>
      <c r="E442" s="270">
        <f t="shared" si="30"/>
        <v>7.3119500000000031</v>
      </c>
    </row>
    <row r="443" spans="1:5" x14ac:dyDescent="0.5">
      <c r="A443" s="243">
        <f t="shared" si="31"/>
        <v>0.41200000000000031</v>
      </c>
      <c r="B443" s="243">
        <f t="shared" si="28"/>
        <v>0.58799999999999963</v>
      </c>
      <c r="C443" s="82"/>
      <c r="D443" s="270">
        <f t="shared" si="29"/>
        <v>7.4127520152774595</v>
      </c>
      <c r="E443" s="270">
        <f t="shared" si="30"/>
        <v>7.3194000000000017</v>
      </c>
    </row>
    <row r="444" spans="1:5" x14ac:dyDescent="0.5">
      <c r="A444" s="243">
        <f t="shared" si="31"/>
        <v>0.41300000000000031</v>
      </c>
      <c r="B444" s="243">
        <f t="shared" si="28"/>
        <v>0.58699999999999974</v>
      </c>
      <c r="C444" s="82"/>
      <c r="D444" s="270">
        <f t="shared" si="29"/>
        <v>7.4211913044672304</v>
      </c>
      <c r="E444" s="270">
        <f t="shared" si="30"/>
        <v>7.3268500000000021</v>
      </c>
    </row>
    <row r="445" spans="1:5" x14ac:dyDescent="0.5">
      <c r="A445" s="243">
        <f t="shared" si="31"/>
        <v>0.41400000000000031</v>
      </c>
      <c r="B445" s="243">
        <f t="shared" si="28"/>
        <v>0.58599999999999963</v>
      </c>
      <c r="C445" s="82"/>
      <c r="D445" s="270">
        <f t="shared" si="29"/>
        <v>7.4296576441986906</v>
      </c>
      <c r="E445" s="270">
        <f t="shared" si="30"/>
        <v>7.3343000000000025</v>
      </c>
    </row>
    <row r="446" spans="1:5" x14ac:dyDescent="0.5">
      <c r="A446" s="243">
        <f t="shared" si="31"/>
        <v>0.41500000000000031</v>
      </c>
      <c r="B446" s="243">
        <f t="shared" si="28"/>
        <v>0.58499999999999974</v>
      </c>
      <c r="C446" s="82"/>
      <c r="D446" s="270">
        <f t="shared" si="29"/>
        <v>7.4381509421024816</v>
      </c>
      <c r="E446" s="270">
        <f t="shared" si="30"/>
        <v>7.3417500000000029</v>
      </c>
    </row>
    <row r="447" spans="1:5" x14ac:dyDescent="0.5">
      <c r="A447" s="243">
        <f t="shared" si="31"/>
        <v>0.41600000000000031</v>
      </c>
      <c r="B447" s="243">
        <f t="shared" si="28"/>
        <v>0.58399999999999963</v>
      </c>
      <c r="C447" s="82"/>
      <c r="D447" s="270">
        <f t="shared" si="29"/>
        <v>7.446671105937205</v>
      </c>
      <c r="E447" s="270">
        <f t="shared" si="30"/>
        <v>7.3492000000000015</v>
      </c>
    </row>
    <row r="448" spans="1:5" x14ac:dyDescent="0.5">
      <c r="A448" s="243">
        <f t="shared" si="31"/>
        <v>0.41700000000000031</v>
      </c>
      <c r="B448" s="243">
        <f t="shared" si="28"/>
        <v>0.58299999999999974</v>
      </c>
      <c r="C448" s="82"/>
      <c r="D448" s="270">
        <f t="shared" si="29"/>
        <v>7.455218043592021</v>
      </c>
      <c r="E448" s="270">
        <f t="shared" si="30"/>
        <v>7.3566500000000019</v>
      </c>
    </row>
    <row r="449" spans="1:5" x14ac:dyDescent="0.5">
      <c r="A449" s="243">
        <f t="shared" si="31"/>
        <v>0.41800000000000032</v>
      </c>
      <c r="B449" s="243">
        <f t="shared" si="28"/>
        <v>0.58199999999999963</v>
      </c>
      <c r="C449" s="82"/>
      <c r="D449" s="270">
        <f t="shared" si="29"/>
        <v>7.4637916630892134</v>
      </c>
      <c r="E449" s="270">
        <f t="shared" si="30"/>
        <v>7.3641000000000023</v>
      </c>
    </row>
    <row r="450" spans="1:5" x14ac:dyDescent="0.5">
      <c r="A450" s="243">
        <f t="shared" si="31"/>
        <v>0.41900000000000032</v>
      </c>
      <c r="B450" s="243">
        <f t="shared" si="28"/>
        <v>0.58099999999999974</v>
      </c>
      <c r="C450" s="82"/>
      <c r="D450" s="270">
        <f t="shared" si="29"/>
        <v>7.4723918725867184</v>
      </c>
      <c r="E450" s="270">
        <f t="shared" si="30"/>
        <v>7.3715500000000018</v>
      </c>
    </row>
    <row r="451" spans="1:5" x14ac:dyDescent="0.5">
      <c r="A451" s="243">
        <f t="shared" si="31"/>
        <v>0.42000000000000032</v>
      </c>
      <c r="B451" s="243">
        <f t="shared" si="28"/>
        <v>0.57999999999999963</v>
      </c>
      <c r="C451" s="82"/>
      <c r="D451" s="270">
        <f t="shared" si="29"/>
        <v>7.481018580380618</v>
      </c>
      <c r="E451" s="270">
        <f t="shared" si="30"/>
        <v>7.3790000000000013</v>
      </c>
    </row>
    <row r="452" spans="1:5" x14ac:dyDescent="0.5">
      <c r="A452" s="243">
        <f t="shared" si="31"/>
        <v>0.42100000000000032</v>
      </c>
      <c r="B452" s="243">
        <f t="shared" si="28"/>
        <v>0.57899999999999974</v>
      </c>
      <c r="C452" s="82"/>
      <c r="D452" s="270">
        <f t="shared" si="29"/>
        <v>7.4896716949075985</v>
      </c>
      <c r="E452" s="270">
        <f t="shared" si="30"/>
        <v>7.3864500000000026</v>
      </c>
    </row>
    <row r="453" spans="1:5" x14ac:dyDescent="0.5">
      <c r="A453" s="243">
        <f t="shared" si="31"/>
        <v>0.42200000000000032</v>
      </c>
      <c r="B453" s="243">
        <f t="shared" si="28"/>
        <v>0.57799999999999963</v>
      </c>
      <c r="C453" s="82"/>
      <c r="D453" s="270">
        <f t="shared" si="29"/>
        <v>7.4983511247473631</v>
      </c>
      <c r="E453" s="270">
        <f t="shared" si="30"/>
        <v>7.3939000000000021</v>
      </c>
    </row>
    <row r="454" spans="1:5" x14ac:dyDescent="0.5">
      <c r="A454" s="243">
        <f t="shared" si="31"/>
        <v>0.42300000000000032</v>
      </c>
      <c r="B454" s="243">
        <f t="shared" si="28"/>
        <v>0.57699999999999974</v>
      </c>
      <c r="C454" s="82"/>
      <c r="D454" s="270">
        <f t="shared" si="29"/>
        <v>7.5070567786250324</v>
      </c>
      <c r="E454" s="270">
        <f t="shared" si="30"/>
        <v>7.4013500000000025</v>
      </c>
    </row>
    <row r="455" spans="1:5" x14ac:dyDescent="0.5">
      <c r="A455" s="243">
        <f t="shared" si="31"/>
        <v>0.42400000000000032</v>
      </c>
      <c r="B455" s="243">
        <f t="shared" si="28"/>
        <v>0.57599999999999962</v>
      </c>
      <c r="C455" s="82"/>
      <c r="D455" s="270">
        <f t="shared" si="29"/>
        <v>7.5157885654134811</v>
      </c>
      <c r="E455" s="270">
        <f t="shared" si="30"/>
        <v>7.4088000000000021</v>
      </c>
    </row>
    <row r="456" spans="1:5" x14ac:dyDescent="0.5">
      <c r="A456" s="243">
        <f t="shared" si="31"/>
        <v>0.42500000000000032</v>
      </c>
      <c r="B456" s="243">
        <f t="shared" si="28"/>
        <v>0.57499999999999973</v>
      </c>
      <c r="C456" s="82"/>
      <c r="D456" s="270">
        <f t="shared" si="29"/>
        <v>7.5245463941356654</v>
      </c>
      <c r="E456" s="270">
        <f t="shared" si="30"/>
        <v>7.4162500000000025</v>
      </c>
    </row>
    <row r="457" spans="1:5" x14ac:dyDescent="0.5">
      <c r="A457" s="243">
        <f t="shared" si="31"/>
        <v>0.42600000000000032</v>
      </c>
      <c r="B457" s="243">
        <f t="shared" si="28"/>
        <v>0.57399999999999962</v>
      </c>
      <c r="C457" s="82"/>
      <c r="D457" s="270">
        <f t="shared" si="29"/>
        <v>7.5333301739668919</v>
      </c>
      <c r="E457" s="270">
        <f t="shared" si="30"/>
        <v>7.423700000000002</v>
      </c>
    </row>
    <row r="458" spans="1:5" x14ac:dyDescent="0.5">
      <c r="A458" s="243">
        <f t="shared" si="31"/>
        <v>0.42700000000000032</v>
      </c>
      <c r="B458" s="243">
        <f t="shared" si="28"/>
        <v>0.57299999999999973</v>
      </c>
      <c r="C458" s="82"/>
      <c r="D458" s="270">
        <f t="shared" si="29"/>
        <v>7.5421398142370748</v>
      </c>
      <c r="E458" s="270">
        <f t="shared" si="30"/>
        <v>7.4311500000000024</v>
      </c>
    </row>
    <row r="459" spans="1:5" x14ac:dyDescent="0.5">
      <c r="A459" s="243">
        <f t="shared" si="31"/>
        <v>0.42800000000000032</v>
      </c>
      <c r="B459" s="243">
        <f t="shared" si="28"/>
        <v>0.57199999999999962</v>
      </c>
      <c r="C459" s="82"/>
      <c r="D459" s="270">
        <f t="shared" si="29"/>
        <v>7.5509752244329365</v>
      </c>
      <c r="E459" s="270">
        <f t="shared" si="30"/>
        <v>7.4386000000000019</v>
      </c>
    </row>
    <row r="460" spans="1:5" x14ac:dyDescent="0.5">
      <c r="A460" s="243">
        <f t="shared" si="31"/>
        <v>0.42900000000000033</v>
      </c>
      <c r="B460" s="243">
        <f t="shared" si="28"/>
        <v>0.57099999999999973</v>
      </c>
      <c r="C460" s="82"/>
      <c r="D460" s="270">
        <f t="shared" si="29"/>
        <v>7.559836314200199</v>
      </c>
      <c r="E460" s="270">
        <f t="shared" si="30"/>
        <v>7.4460500000000032</v>
      </c>
    </row>
    <row r="461" spans="1:5" x14ac:dyDescent="0.5">
      <c r="A461" s="243">
        <f t="shared" si="31"/>
        <v>0.43000000000000033</v>
      </c>
      <c r="B461" s="243">
        <f t="shared" si="28"/>
        <v>0.56999999999999962</v>
      </c>
      <c r="C461" s="82"/>
      <c r="D461" s="270">
        <f t="shared" si="29"/>
        <v>7.5687229933457099</v>
      </c>
      <c r="E461" s="270">
        <f t="shared" si="30"/>
        <v>7.4535000000000018</v>
      </c>
    </row>
    <row r="462" spans="1:5" x14ac:dyDescent="0.5">
      <c r="A462" s="243">
        <f t="shared" si="31"/>
        <v>0.43100000000000033</v>
      </c>
      <c r="B462" s="243">
        <f t="shared" si="28"/>
        <v>0.56899999999999973</v>
      </c>
      <c r="C462" s="82"/>
      <c r="D462" s="270">
        <f t="shared" si="29"/>
        <v>7.5776351718395656</v>
      </c>
      <c r="E462" s="270">
        <f t="shared" si="30"/>
        <v>7.4609500000000022</v>
      </c>
    </row>
    <row r="463" spans="1:5" x14ac:dyDescent="0.5">
      <c r="A463" s="243">
        <f t="shared" si="31"/>
        <v>0.43200000000000033</v>
      </c>
      <c r="B463" s="243">
        <f t="shared" si="28"/>
        <v>0.56799999999999962</v>
      </c>
      <c r="C463" s="82"/>
      <c r="D463" s="270">
        <f t="shared" si="29"/>
        <v>7.5865727598171784</v>
      </c>
      <c r="E463" s="270">
        <f t="shared" si="30"/>
        <v>7.4684000000000026</v>
      </c>
    </row>
    <row r="464" spans="1:5" x14ac:dyDescent="0.5">
      <c r="A464" s="243">
        <f t="shared" si="31"/>
        <v>0.43300000000000033</v>
      </c>
      <c r="B464" s="243">
        <f t="shared" si="28"/>
        <v>0.56699999999999973</v>
      </c>
      <c r="C464" s="82"/>
      <c r="D464" s="270">
        <f t="shared" si="29"/>
        <v>7.5955356675813226</v>
      </c>
      <c r="E464" s="270">
        <f t="shared" si="30"/>
        <v>7.4758500000000021</v>
      </c>
    </row>
    <row r="465" spans="1:5" x14ac:dyDescent="0.5">
      <c r="A465" s="243">
        <f t="shared" si="31"/>
        <v>0.43400000000000033</v>
      </c>
      <c r="B465" s="243">
        <f t="shared" si="28"/>
        <v>0.56599999999999961</v>
      </c>
      <c r="C465" s="82"/>
      <c r="D465" s="270">
        <f t="shared" si="29"/>
        <v>7.6045238056041375</v>
      </c>
      <c r="E465" s="270">
        <f t="shared" si="30"/>
        <v>7.4833000000000016</v>
      </c>
    </row>
    <row r="466" spans="1:5" x14ac:dyDescent="0.5">
      <c r="A466" s="243">
        <f t="shared" si="31"/>
        <v>0.43500000000000033</v>
      </c>
      <c r="B466" s="243">
        <f t="shared" si="28"/>
        <v>0.56499999999999972</v>
      </c>
      <c r="C466" s="82"/>
      <c r="D466" s="270">
        <f t="shared" si="29"/>
        <v>7.6135370845291117</v>
      </c>
      <c r="E466" s="270">
        <f t="shared" si="30"/>
        <v>7.490750000000002</v>
      </c>
    </row>
    <row r="467" spans="1:5" x14ac:dyDescent="0.5">
      <c r="A467" s="243">
        <f t="shared" si="31"/>
        <v>0.43600000000000033</v>
      </c>
      <c r="B467" s="243">
        <f t="shared" si="28"/>
        <v>0.56399999999999961</v>
      </c>
      <c r="C467" s="82"/>
      <c r="D467" s="270">
        <f t="shared" si="29"/>
        <v>7.6225754151730136</v>
      </c>
      <c r="E467" s="270">
        <f t="shared" si="30"/>
        <v>7.4982000000000024</v>
      </c>
    </row>
    <row r="468" spans="1:5" x14ac:dyDescent="0.5">
      <c r="A468" s="243">
        <f t="shared" si="31"/>
        <v>0.43700000000000033</v>
      </c>
      <c r="B468" s="243">
        <f t="shared" si="28"/>
        <v>0.56299999999999972</v>
      </c>
      <c r="C468" s="82"/>
      <c r="D468" s="270">
        <f t="shared" si="29"/>
        <v>7.6316387085278121</v>
      </c>
      <c r="E468" s="270">
        <f t="shared" si="30"/>
        <v>7.5056500000000019</v>
      </c>
    </row>
    <row r="469" spans="1:5" x14ac:dyDescent="0.5">
      <c r="A469" s="243">
        <f t="shared" si="31"/>
        <v>0.43800000000000033</v>
      </c>
      <c r="B469" s="243">
        <f t="shared" si="28"/>
        <v>0.56199999999999961</v>
      </c>
      <c r="C469" s="82"/>
      <c r="D469" s="270">
        <f t="shared" si="29"/>
        <v>7.6407268757625433</v>
      </c>
      <c r="E469" s="270">
        <f t="shared" si="30"/>
        <v>7.5131000000000014</v>
      </c>
    </row>
    <row r="470" spans="1:5" x14ac:dyDescent="0.5">
      <c r="A470" s="243">
        <f t="shared" si="31"/>
        <v>0.43900000000000033</v>
      </c>
      <c r="B470" s="243">
        <f t="shared" si="28"/>
        <v>0.56099999999999972</v>
      </c>
      <c r="C470" s="82"/>
      <c r="D470" s="270">
        <f t="shared" si="29"/>
        <v>7.6498398282251667</v>
      </c>
      <c r="E470" s="270">
        <f t="shared" si="30"/>
        <v>7.5205500000000027</v>
      </c>
    </row>
    <row r="471" spans="1:5" x14ac:dyDescent="0.5">
      <c r="A471" s="243">
        <f t="shared" si="31"/>
        <v>0.44000000000000034</v>
      </c>
      <c r="B471" s="243">
        <f t="shared" si="28"/>
        <v>0.55999999999999961</v>
      </c>
      <c r="C471" s="82"/>
      <c r="D471" s="270">
        <f t="shared" si="29"/>
        <v>7.6589774774443642</v>
      </c>
      <c r="E471" s="270">
        <f t="shared" si="30"/>
        <v>7.5280000000000014</v>
      </c>
    </row>
    <row r="472" spans="1:5" x14ac:dyDescent="0.5">
      <c r="A472" s="243">
        <f t="shared" si="31"/>
        <v>0.44100000000000034</v>
      </c>
      <c r="B472" s="243">
        <f t="shared" si="28"/>
        <v>0.55899999999999972</v>
      </c>
      <c r="C472" s="82"/>
      <c r="D472" s="270">
        <f t="shared" si="29"/>
        <v>7.6681397351313345</v>
      </c>
      <c r="E472" s="270">
        <f t="shared" si="30"/>
        <v>7.5354500000000026</v>
      </c>
    </row>
    <row r="473" spans="1:5" x14ac:dyDescent="0.5">
      <c r="A473" s="243">
        <f t="shared" si="31"/>
        <v>0.44200000000000034</v>
      </c>
      <c r="B473" s="243">
        <f t="shared" si="28"/>
        <v>0.55799999999999961</v>
      </c>
      <c r="C473" s="82"/>
      <c r="D473" s="270">
        <f t="shared" si="29"/>
        <v>7.6773265131815283</v>
      </c>
      <c r="E473" s="270">
        <f t="shared" si="30"/>
        <v>7.5429000000000022</v>
      </c>
    </row>
    <row r="474" spans="1:5" x14ac:dyDescent="0.5">
      <c r="A474" s="243">
        <f t="shared" si="31"/>
        <v>0.44300000000000034</v>
      </c>
      <c r="B474" s="243">
        <f t="shared" si="28"/>
        <v>0.55699999999999972</v>
      </c>
      <c r="C474" s="82"/>
      <c r="D474" s="270">
        <f t="shared" si="29"/>
        <v>7.6865377236763788</v>
      </c>
      <c r="E474" s="270">
        <f t="shared" si="30"/>
        <v>7.5503500000000034</v>
      </c>
    </row>
    <row r="475" spans="1:5" x14ac:dyDescent="0.5">
      <c r="A475" s="243">
        <f t="shared" si="31"/>
        <v>0.44400000000000034</v>
      </c>
      <c r="B475" s="243">
        <f t="shared" si="28"/>
        <v>0.55599999999999961</v>
      </c>
      <c r="C475" s="82"/>
      <c r="D475" s="270">
        <f t="shared" si="29"/>
        <v>7.6957732788849773</v>
      </c>
      <c r="E475" s="270">
        <f t="shared" si="30"/>
        <v>7.5578000000000021</v>
      </c>
    </row>
    <row r="476" spans="1:5" x14ac:dyDescent="0.5">
      <c r="A476" s="243">
        <f t="shared" si="31"/>
        <v>0.44500000000000034</v>
      </c>
      <c r="B476" s="243">
        <f t="shared" si="28"/>
        <v>0.55499999999999972</v>
      </c>
      <c r="C476" s="82"/>
      <c r="D476" s="270">
        <f t="shared" si="29"/>
        <v>7.7050330912657383</v>
      </c>
      <c r="E476" s="270">
        <f t="shared" si="30"/>
        <v>7.5652500000000025</v>
      </c>
    </row>
    <row r="477" spans="1:5" x14ac:dyDescent="0.5">
      <c r="A477" s="243">
        <f t="shared" si="31"/>
        <v>0.44600000000000034</v>
      </c>
      <c r="B477" s="243">
        <f t="shared" si="28"/>
        <v>0.5539999999999996</v>
      </c>
      <c r="C477" s="82"/>
      <c r="D477" s="270">
        <f t="shared" si="29"/>
        <v>7.7143170734680107</v>
      </c>
      <c r="E477" s="270">
        <f t="shared" si="30"/>
        <v>7.5727000000000029</v>
      </c>
    </row>
    <row r="478" spans="1:5" x14ac:dyDescent="0.5">
      <c r="A478" s="243">
        <f t="shared" si="31"/>
        <v>0.44700000000000034</v>
      </c>
      <c r="B478" s="243">
        <f t="shared" si="28"/>
        <v>0.55299999999999971</v>
      </c>
      <c r="C478" s="82"/>
      <c r="D478" s="270">
        <f t="shared" si="29"/>
        <v>7.723625138333686</v>
      </c>
      <c r="E478" s="270">
        <f t="shared" si="30"/>
        <v>7.5801500000000015</v>
      </c>
    </row>
    <row r="479" spans="1:5" x14ac:dyDescent="0.5">
      <c r="A479" s="243">
        <f t="shared" si="31"/>
        <v>0.44800000000000034</v>
      </c>
      <c r="B479" s="243">
        <f t="shared" ref="B479:B542" si="32">1-A479</f>
        <v>0.5519999999999996</v>
      </c>
      <c r="C479" s="82"/>
      <c r="D479" s="270">
        <f t="shared" ref="D479:D542" si="33">SQRT((A479*$B$7)^2+(B479*$B$8)^2+2*$B$7*A479*$B$8*B479*$D$12)</f>
        <v>7.7329571988987533</v>
      </c>
      <c r="E479" s="270">
        <f t="shared" ref="E479:E542" si="34">+A479*$B$5+B479*$B$6</f>
        <v>7.5876000000000019</v>
      </c>
    </row>
    <row r="480" spans="1:5" x14ac:dyDescent="0.5">
      <c r="A480" s="243">
        <f t="shared" si="31"/>
        <v>0.44900000000000034</v>
      </c>
      <c r="B480" s="243">
        <f t="shared" si="32"/>
        <v>0.55099999999999971</v>
      </c>
      <c r="C480" s="82"/>
      <c r="D480" s="270">
        <f t="shared" si="33"/>
        <v>7.7423131683948343</v>
      </c>
      <c r="E480" s="270">
        <f t="shared" si="34"/>
        <v>7.5950500000000023</v>
      </c>
    </row>
    <row r="481" spans="1:5" x14ac:dyDescent="0.5">
      <c r="A481" s="243">
        <f t="shared" si="31"/>
        <v>0.45000000000000034</v>
      </c>
      <c r="B481" s="243">
        <f t="shared" si="32"/>
        <v>0.5499999999999996</v>
      </c>
      <c r="C481" s="82"/>
      <c r="D481" s="270">
        <f t="shared" si="33"/>
        <v>7.7516929602506863</v>
      </c>
      <c r="E481" s="270">
        <f t="shared" si="34"/>
        <v>7.6025000000000027</v>
      </c>
    </row>
    <row r="482" spans="1:5" x14ac:dyDescent="0.5">
      <c r="A482" s="243">
        <f t="shared" ref="A482:A545" si="35">+A481+0.1%</f>
        <v>0.45100000000000035</v>
      </c>
      <c r="B482" s="243">
        <f t="shared" si="32"/>
        <v>0.54899999999999971</v>
      </c>
      <c r="C482" s="82"/>
      <c r="D482" s="270">
        <f t="shared" si="33"/>
        <v>7.7610964880936804</v>
      </c>
      <c r="E482" s="270">
        <f t="shared" si="34"/>
        <v>7.6099500000000022</v>
      </c>
    </row>
    <row r="483" spans="1:5" x14ac:dyDescent="0.5">
      <c r="A483" s="243">
        <f t="shared" si="35"/>
        <v>0.45200000000000035</v>
      </c>
      <c r="B483" s="243">
        <f t="shared" si="32"/>
        <v>0.5479999999999996</v>
      </c>
      <c r="C483" s="82"/>
      <c r="D483" s="270">
        <f t="shared" si="33"/>
        <v>7.7705236657512371</v>
      </c>
      <c r="E483" s="270">
        <f t="shared" si="34"/>
        <v>7.6174000000000017</v>
      </c>
    </row>
    <row r="484" spans="1:5" x14ac:dyDescent="0.5">
      <c r="A484" s="243">
        <f t="shared" si="35"/>
        <v>0.45300000000000035</v>
      </c>
      <c r="B484" s="243">
        <f t="shared" si="32"/>
        <v>0.54699999999999971</v>
      </c>
      <c r="C484" s="82"/>
      <c r="D484" s="270">
        <f t="shared" si="33"/>
        <v>7.7799744072522534</v>
      </c>
      <c r="E484" s="270">
        <f t="shared" si="34"/>
        <v>7.624850000000003</v>
      </c>
    </row>
    <row r="485" spans="1:5" x14ac:dyDescent="0.5">
      <c r="A485" s="243">
        <f t="shared" si="35"/>
        <v>0.45400000000000035</v>
      </c>
      <c r="B485" s="243">
        <f t="shared" si="32"/>
        <v>0.5459999999999996</v>
      </c>
      <c r="C485" s="82"/>
      <c r="D485" s="270">
        <f t="shared" si="33"/>
        <v>7.7894486268284773</v>
      </c>
      <c r="E485" s="270">
        <f t="shared" si="34"/>
        <v>7.6323000000000016</v>
      </c>
    </row>
    <row r="486" spans="1:5" x14ac:dyDescent="0.5">
      <c r="A486" s="243">
        <f t="shared" si="35"/>
        <v>0.45500000000000035</v>
      </c>
      <c r="B486" s="243">
        <f t="shared" si="32"/>
        <v>0.54499999999999971</v>
      </c>
      <c r="C486" s="82"/>
      <c r="D486" s="270">
        <f t="shared" si="33"/>
        <v>7.7989462389158737</v>
      </c>
      <c r="E486" s="270">
        <f t="shared" si="34"/>
        <v>7.6397500000000029</v>
      </c>
    </row>
    <row r="487" spans="1:5" x14ac:dyDescent="0.5">
      <c r="A487" s="243">
        <f t="shared" si="35"/>
        <v>0.45600000000000035</v>
      </c>
      <c r="B487" s="243">
        <f t="shared" si="32"/>
        <v>0.54399999999999959</v>
      </c>
      <c r="C487" s="82"/>
      <c r="D487" s="270">
        <f t="shared" si="33"/>
        <v>7.8084671581559499</v>
      </c>
      <c r="E487" s="270">
        <f t="shared" si="34"/>
        <v>7.6472000000000024</v>
      </c>
    </row>
    <row r="488" spans="1:5" x14ac:dyDescent="0.5">
      <c r="A488" s="243">
        <f t="shared" si="35"/>
        <v>0.45700000000000035</v>
      </c>
      <c r="B488" s="243">
        <f t="shared" si="32"/>
        <v>0.54299999999999971</v>
      </c>
      <c r="C488" s="82"/>
      <c r="D488" s="270">
        <f t="shared" si="33"/>
        <v>7.8180112993970567</v>
      </c>
      <c r="E488" s="270">
        <f t="shared" si="34"/>
        <v>7.6546500000000028</v>
      </c>
    </row>
    <row r="489" spans="1:5" x14ac:dyDescent="0.5">
      <c r="A489" s="243">
        <f t="shared" si="35"/>
        <v>0.45800000000000035</v>
      </c>
      <c r="B489" s="243">
        <f t="shared" si="32"/>
        <v>0.54199999999999959</v>
      </c>
      <c r="C489" s="82"/>
      <c r="D489" s="270">
        <f t="shared" si="33"/>
        <v>7.8275785776956628</v>
      </c>
      <c r="E489" s="270">
        <f t="shared" si="34"/>
        <v>7.6621000000000024</v>
      </c>
    </row>
    <row r="490" spans="1:5" x14ac:dyDescent="0.5">
      <c r="A490" s="243">
        <f t="shared" si="35"/>
        <v>0.45900000000000035</v>
      </c>
      <c r="B490" s="243">
        <f t="shared" si="32"/>
        <v>0.5409999999999997</v>
      </c>
      <c r="C490" s="82"/>
      <c r="D490" s="270">
        <f t="shared" si="33"/>
        <v>7.8371689083175982</v>
      </c>
      <c r="E490" s="270">
        <f t="shared" si="34"/>
        <v>7.6695500000000028</v>
      </c>
    </row>
    <row r="491" spans="1:5" x14ac:dyDescent="0.5">
      <c r="A491" s="243">
        <f t="shared" si="35"/>
        <v>0.46000000000000035</v>
      </c>
      <c r="B491" s="243">
        <f t="shared" si="32"/>
        <v>0.53999999999999959</v>
      </c>
      <c r="C491" s="82"/>
      <c r="D491" s="270">
        <f t="shared" si="33"/>
        <v>7.846782206739273</v>
      </c>
      <c r="E491" s="270">
        <f t="shared" si="34"/>
        <v>7.6770000000000023</v>
      </c>
    </row>
    <row r="492" spans="1:5" x14ac:dyDescent="0.5">
      <c r="A492" s="243">
        <f t="shared" si="35"/>
        <v>0.46100000000000035</v>
      </c>
      <c r="B492" s="243">
        <f t="shared" si="32"/>
        <v>0.5389999999999997</v>
      </c>
      <c r="C492" s="82"/>
      <c r="D492" s="270">
        <f t="shared" si="33"/>
        <v>7.8564183886488665</v>
      </c>
      <c r="E492" s="270">
        <f t="shared" si="34"/>
        <v>7.6844500000000018</v>
      </c>
    </row>
    <row r="493" spans="1:5" x14ac:dyDescent="0.5">
      <c r="A493" s="243">
        <f t="shared" si="35"/>
        <v>0.46200000000000035</v>
      </c>
      <c r="B493" s="243">
        <f t="shared" si="32"/>
        <v>0.53799999999999959</v>
      </c>
      <c r="C493" s="82"/>
      <c r="D493" s="270">
        <f t="shared" si="33"/>
        <v>7.866077369947492</v>
      </c>
      <c r="E493" s="270">
        <f t="shared" si="34"/>
        <v>7.6919000000000022</v>
      </c>
    </row>
    <row r="494" spans="1:5" x14ac:dyDescent="0.5">
      <c r="A494" s="243">
        <f t="shared" si="35"/>
        <v>0.46300000000000036</v>
      </c>
      <c r="B494" s="243">
        <f t="shared" si="32"/>
        <v>0.5369999999999997</v>
      </c>
      <c r="C494" s="82"/>
      <c r="D494" s="270">
        <f t="shared" si="33"/>
        <v>7.875759066750331</v>
      </c>
      <c r="E494" s="270">
        <f t="shared" si="34"/>
        <v>7.6993500000000026</v>
      </c>
    </row>
    <row r="495" spans="1:5" x14ac:dyDescent="0.5">
      <c r="A495" s="243">
        <f t="shared" si="35"/>
        <v>0.46400000000000036</v>
      </c>
      <c r="B495" s="243">
        <f t="shared" si="32"/>
        <v>0.53599999999999959</v>
      </c>
      <c r="C495" s="82"/>
      <c r="D495" s="270">
        <f t="shared" si="33"/>
        <v>7.8854633953877471</v>
      </c>
      <c r="E495" s="270">
        <f t="shared" si="34"/>
        <v>7.7068000000000012</v>
      </c>
    </row>
    <row r="496" spans="1:5" x14ac:dyDescent="0.5">
      <c r="A496" s="243">
        <f t="shared" si="35"/>
        <v>0.46500000000000036</v>
      </c>
      <c r="B496" s="243">
        <f t="shared" si="32"/>
        <v>0.5349999999999997</v>
      </c>
      <c r="C496" s="82"/>
      <c r="D496" s="270">
        <f t="shared" si="33"/>
        <v>7.8951902724063627</v>
      </c>
      <c r="E496" s="270">
        <f t="shared" si="34"/>
        <v>7.7142500000000025</v>
      </c>
    </row>
    <row r="497" spans="1:5" x14ac:dyDescent="0.5">
      <c r="A497" s="243">
        <f t="shared" si="35"/>
        <v>0.46600000000000036</v>
      </c>
      <c r="B497" s="243">
        <f t="shared" si="32"/>
        <v>0.53399999999999959</v>
      </c>
      <c r="C497" s="82"/>
      <c r="D497" s="270">
        <f t="shared" si="33"/>
        <v>7.9049396145701234</v>
      </c>
      <c r="E497" s="270">
        <f t="shared" si="34"/>
        <v>7.721700000000002</v>
      </c>
    </row>
    <row r="498" spans="1:5" x14ac:dyDescent="0.5">
      <c r="A498" s="243">
        <f t="shared" si="35"/>
        <v>0.46700000000000036</v>
      </c>
      <c r="B498" s="243">
        <f t="shared" si="32"/>
        <v>0.5329999999999997</v>
      </c>
      <c r="C498" s="82"/>
      <c r="D498" s="270">
        <f t="shared" si="33"/>
        <v>7.9147113388613262</v>
      </c>
      <c r="E498" s="270">
        <f t="shared" si="34"/>
        <v>7.7291500000000024</v>
      </c>
    </row>
    <row r="499" spans="1:5" x14ac:dyDescent="0.5">
      <c r="A499" s="243">
        <f t="shared" si="35"/>
        <v>0.46800000000000036</v>
      </c>
      <c r="B499" s="243">
        <f t="shared" si="32"/>
        <v>0.53199999999999958</v>
      </c>
      <c r="C499" s="82"/>
      <c r="D499" s="270">
        <f t="shared" si="33"/>
        <v>7.924505362481626</v>
      </c>
      <c r="E499" s="270">
        <f t="shared" si="34"/>
        <v>7.7366000000000019</v>
      </c>
    </row>
    <row r="500" spans="1:5" x14ac:dyDescent="0.5">
      <c r="A500" s="243">
        <f t="shared" si="35"/>
        <v>0.46900000000000036</v>
      </c>
      <c r="B500" s="243">
        <f t="shared" si="32"/>
        <v>0.53099999999999969</v>
      </c>
      <c r="C500" s="82"/>
      <c r="D500" s="270">
        <f t="shared" si="33"/>
        <v>7.9343216028530152</v>
      </c>
      <c r="E500" s="270">
        <f t="shared" si="34"/>
        <v>7.7440500000000023</v>
      </c>
    </row>
    <row r="501" spans="1:5" x14ac:dyDescent="0.5">
      <c r="A501" s="243">
        <f t="shared" si="35"/>
        <v>0.47000000000000036</v>
      </c>
      <c r="B501" s="243">
        <f t="shared" si="32"/>
        <v>0.52999999999999958</v>
      </c>
      <c r="C501" s="82"/>
      <c r="D501" s="270">
        <f t="shared" si="33"/>
        <v>7.9441599776187832</v>
      </c>
      <c r="E501" s="270">
        <f t="shared" si="34"/>
        <v>7.7515000000000018</v>
      </c>
    </row>
    <row r="502" spans="1:5" x14ac:dyDescent="0.5">
      <c r="A502" s="243">
        <f t="shared" si="35"/>
        <v>0.47100000000000036</v>
      </c>
      <c r="B502" s="243">
        <f t="shared" si="32"/>
        <v>0.52899999999999969</v>
      </c>
      <c r="C502" s="82"/>
      <c r="D502" s="270">
        <f t="shared" si="33"/>
        <v>7.9540204046444369</v>
      </c>
      <c r="E502" s="270">
        <f t="shared" si="34"/>
        <v>7.7589500000000022</v>
      </c>
    </row>
    <row r="503" spans="1:5" x14ac:dyDescent="0.5">
      <c r="A503" s="243">
        <f t="shared" si="35"/>
        <v>0.47200000000000036</v>
      </c>
      <c r="B503" s="243">
        <f t="shared" si="32"/>
        <v>0.52799999999999958</v>
      </c>
      <c r="C503" s="82"/>
      <c r="D503" s="270">
        <f t="shared" si="33"/>
        <v>7.9639028020186213</v>
      </c>
      <c r="E503" s="270">
        <f t="shared" si="34"/>
        <v>7.7664000000000017</v>
      </c>
    </row>
    <row r="504" spans="1:5" x14ac:dyDescent="0.5">
      <c r="A504" s="243">
        <f t="shared" si="35"/>
        <v>0.47300000000000036</v>
      </c>
      <c r="B504" s="243">
        <f t="shared" si="32"/>
        <v>0.52699999999999969</v>
      </c>
      <c r="C504" s="82"/>
      <c r="D504" s="270">
        <f t="shared" si="33"/>
        <v>7.9738070880539906</v>
      </c>
      <c r="E504" s="270">
        <f t="shared" si="34"/>
        <v>7.773850000000003</v>
      </c>
    </row>
    <row r="505" spans="1:5" x14ac:dyDescent="0.5">
      <c r="A505" s="243">
        <f t="shared" si="35"/>
        <v>0.47400000000000037</v>
      </c>
      <c r="B505" s="243">
        <f t="shared" si="32"/>
        <v>0.52599999999999958</v>
      </c>
      <c r="C505" s="82"/>
      <c r="D505" s="270">
        <f t="shared" si="33"/>
        <v>7.9837331812880654</v>
      </c>
      <c r="E505" s="270">
        <f t="shared" si="34"/>
        <v>7.7813000000000025</v>
      </c>
    </row>
    <row r="506" spans="1:5" x14ac:dyDescent="0.5">
      <c r="A506" s="243">
        <f t="shared" si="35"/>
        <v>0.47500000000000037</v>
      </c>
      <c r="B506" s="243">
        <f t="shared" si="32"/>
        <v>0.52499999999999969</v>
      </c>
      <c r="C506" s="82"/>
      <c r="D506" s="270">
        <f t="shared" si="33"/>
        <v>7.9936810004840746</v>
      </c>
      <c r="E506" s="270">
        <f t="shared" si="34"/>
        <v>7.7887500000000021</v>
      </c>
    </row>
    <row r="507" spans="1:5" x14ac:dyDescent="0.5">
      <c r="A507" s="243">
        <f t="shared" si="35"/>
        <v>0.47600000000000037</v>
      </c>
      <c r="B507" s="243">
        <f t="shared" si="32"/>
        <v>0.52399999999999958</v>
      </c>
      <c r="C507" s="82"/>
      <c r="D507" s="270">
        <f t="shared" si="33"/>
        <v>8.0036504646317503</v>
      </c>
      <c r="E507" s="270">
        <f t="shared" si="34"/>
        <v>7.7962000000000025</v>
      </c>
    </row>
    <row r="508" spans="1:5" x14ac:dyDescent="0.5">
      <c r="A508" s="243">
        <f t="shared" si="35"/>
        <v>0.47700000000000037</v>
      </c>
      <c r="B508" s="243">
        <f t="shared" si="32"/>
        <v>0.52299999999999969</v>
      </c>
      <c r="C508" s="82"/>
      <c r="D508" s="270">
        <f t="shared" si="33"/>
        <v>8.013641492948139</v>
      </c>
      <c r="E508" s="270">
        <f t="shared" si="34"/>
        <v>7.8036500000000029</v>
      </c>
    </row>
    <row r="509" spans="1:5" x14ac:dyDescent="0.5">
      <c r="A509" s="243">
        <f t="shared" si="35"/>
        <v>0.47800000000000037</v>
      </c>
      <c r="B509" s="243">
        <f t="shared" si="32"/>
        <v>0.52199999999999958</v>
      </c>
      <c r="C509" s="82"/>
      <c r="D509" s="270">
        <f t="shared" si="33"/>
        <v>8.0236540048783294</v>
      </c>
      <c r="E509" s="270">
        <f t="shared" si="34"/>
        <v>7.8111000000000015</v>
      </c>
    </row>
    <row r="510" spans="1:5" x14ac:dyDescent="0.5">
      <c r="A510" s="243">
        <f t="shared" si="35"/>
        <v>0.47900000000000037</v>
      </c>
      <c r="B510" s="243">
        <f t="shared" si="32"/>
        <v>0.52099999999999969</v>
      </c>
      <c r="C510" s="82"/>
      <c r="D510" s="270">
        <f t="shared" si="33"/>
        <v>8.033687920096229</v>
      </c>
      <c r="E510" s="270">
        <f t="shared" si="34"/>
        <v>7.8185500000000019</v>
      </c>
    </row>
    <row r="511" spans="1:5" x14ac:dyDescent="0.5">
      <c r="A511" s="243">
        <f t="shared" si="35"/>
        <v>0.48000000000000037</v>
      </c>
      <c r="B511" s="243">
        <f t="shared" si="32"/>
        <v>0.51999999999999957</v>
      </c>
      <c r="C511" s="82"/>
      <c r="D511" s="270">
        <f t="shared" si="33"/>
        <v>8.0437431585052526</v>
      </c>
      <c r="E511" s="270">
        <f t="shared" si="34"/>
        <v>7.8260000000000023</v>
      </c>
    </row>
    <row r="512" spans="1:5" x14ac:dyDescent="0.5">
      <c r="A512" s="243">
        <f t="shared" si="35"/>
        <v>0.48100000000000037</v>
      </c>
      <c r="B512" s="243">
        <f t="shared" si="32"/>
        <v>0.51899999999999968</v>
      </c>
      <c r="C512" s="82"/>
      <c r="D512" s="270">
        <f t="shared" si="33"/>
        <v>8.0538196402390376</v>
      </c>
      <c r="E512" s="270">
        <f t="shared" si="34"/>
        <v>7.8334500000000027</v>
      </c>
    </row>
    <row r="513" spans="1:5" x14ac:dyDescent="0.5">
      <c r="A513" s="243">
        <f t="shared" si="35"/>
        <v>0.48200000000000037</v>
      </c>
      <c r="B513" s="243">
        <f t="shared" si="32"/>
        <v>0.51799999999999957</v>
      </c>
      <c r="C513" s="82"/>
      <c r="D513" s="270">
        <f t="shared" si="33"/>
        <v>8.063917285662102</v>
      </c>
      <c r="E513" s="270">
        <f t="shared" si="34"/>
        <v>7.8409000000000013</v>
      </c>
    </row>
    <row r="514" spans="1:5" x14ac:dyDescent="0.5">
      <c r="A514" s="243">
        <f t="shared" si="35"/>
        <v>0.48300000000000037</v>
      </c>
      <c r="B514" s="243">
        <f t="shared" si="32"/>
        <v>0.51699999999999968</v>
      </c>
      <c r="C514" s="82"/>
      <c r="D514" s="270">
        <f t="shared" si="33"/>
        <v>8.074036015370508</v>
      </c>
      <c r="E514" s="270">
        <f t="shared" si="34"/>
        <v>7.8483500000000026</v>
      </c>
    </row>
    <row r="515" spans="1:5" x14ac:dyDescent="0.5">
      <c r="A515" s="243">
        <f t="shared" si="35"/>
        <v>0.48400000000000037</v>
      </c>
      <c r="B515" s="243">
        <f t="shared" si="32"/>
        <v>0.51599999999999957</v>
      </c>
      <c r="C515" s="82"/>
      <c r="D515" s="270">
        <f t="shared" si="33"/>
        <v>8.0841757501924736</v>
      </c>
      <c r="E515" s="270">
        <f t="shared" si="34"/>
        <v>7.8558000000000021</v>
      </c>
    </row>
    <row r="516" spans="1:5" x14ac:dyDescent="0.5">
      <c r="A516" s="243">
        <f t="shared" si="35"/>
        <v>0.48500000000000038</v>
      </c>
      <c r="B516" s="243">
        <f t="shared" si="32"/>
        <v>0.51499999999999968</v>
      </c>
      <c r="C516" s="82"/>
      <c r="D516" s="270">
        <f t="shared" si="33"/>
        <v>8.094336411189003</v>
      </c>
      <c r="E516" s="270">
        <f t="shared" si="34"/>
        <v>7.8632500000000025</v>
      </c>
    </row>
    <row r="517" spans="1:5" x14ac:dyDescent="0.5">
      <c r="A517" s="243">
        <f t="shared" si="35"/>
        <v>0.48600000000000038</v>
      </c>
      <c r="B517" s="243">
        <f t="shared" si="32"/>
        <v>0.51399999999999957</v>
      </c>
      <c r="C517" s="82"/>
      <c r="D517" s="270">
        <f t="shared" si="33"/>
        <v>8.1045179196544481</v>
      </c>
      <c r="E517" s="270">
        <f t="shared" si="34"/>
        <v>7.870700000000002</v>
      </c>
    </row>
    <row r="518" spans="1:5" x14ac:dyDescent="0.5">
      <c r="A518" s="243">
        <f t="shared" si="35"/>
        <v>0.48700000000000038</v>
      </c>
      <c r="B518" s="243">
        <f t="shared" si="32"/>
        <v>0.51299999999999968</v>
      </c>
      <c r="C518" s="82"/>
      <c r="D518" s="270">
        <f t="shared" si="33"/>
        <v>8.1147201971170926</v>
      </c>
      <c r="E518" s="270">
        <f t="shared" si="34"/>
        <v>7.8781500000000033</v>
      </c>
    </row>
    <row r="519" spans="1:5" x14ac:dyDescent="0.5">
      <c r="A519" s="243">
        <f t="shared" si="35"/>
        <v>0.48800000000000038</v>
      </c>
      <c r="B519" s="243">
        <f t="shared" si="32"/>
        <v>0.51199999999999957</v>
      </c>
      <c r="C519" s="82"/>
      <c r="D519" s="270">
        <f t="shared" si="33"/>
        <v>8.1249431653396851</v>
      </c>
      <c r="E519" s="270">
        <f t="shared" si="34"/>
        <v>7.8856000000000028</v>
      </c>
    </row>
    <row r="520" spans="1:5" x14ac:dyDescent="0.5">
      <c r="A520" s="243">
        <f t="shared" si="35"/>
        <v>0.48900000000000038</v>
      </c>
      <c r="B520" s="243">
        <f t="shared" si="32"/>
        <v>0.51099999999999968</v>
      </c>
      <c r="C520" s="82"/>
      <c r="D520" s="270">
        <f t="shared" si="33"/>
        <v>8.1351867463199667</v>
      </c>
      <c r="E520" s="270">
        <f t="shared" si="34"/>
        <v>7.8930500000000023</v>
      </c>
    </row>
    <row r="521" spans="1:5" x14ac:dyDescent="0.5">
      <c r="A521" s="243">
        <f t="shared" si="35"/>
        <v>0.49000000000000038</v>
      </c>
      <c r="B521" s="243">
        <f t="shared" si="32"/>
        <v>0.50999999999999956</v>
      </c>
      <c r="C521" s="82"/>
      <c r="D521" s="270">
        <f t="shared" si="33"/>
        <v>8.1454508622911757</v>
      </c>
      <c r="E521" s="270">
        <f t="shared" si="34"/>
        <v>7.9005000000000027</v>
      </c>
    </row>
    <row r="522" spans="1:5" x14ac:dyDescent="0.5">
      <c r="A522" s="243">
        <f t="shared" si="35"/>
        <v>0.49100000000000038</v>
      </c>
      <c r="B522" s="243">
        <f t="shared" si="32"/>
        <v>0.50899999999999967</v>
      </c>
      <c r="C522" s="82"/>
      <c r="D522" s="270">
        <f t="shared" si="33"/>
        <v>8.1557354357225247</v>
      </c>
      <c r="E522" s="270">
        <f t="shared" si="34"/>
        <v>7.9079500000000031</v>
      </c>
    </row>
    <row r="523" spans="1:5" x14ac:dyDescent="0.5">
      <c r="A523" s="243">
        <f t="shared" si="35"/>
        <v>0.49200000000000038</v>
      </c>
      <c r="B523" s="243">
        <f t="shared" si="32"/>
        <v>0.50799999999999956</v>
      </c>
      <c r="C523" s="82"/>
      <c r="D523" s="270">
        <f t="shared" si="33"/>
        <v>8.1660403893196651</v>
      </c>
      <c r="E523" s="270">
        <f t="shared" si="34"/>
        <v>7.9154000000000018</v>
      </c>
    </row>
    <row r="524" spans="1:5" x14ac:dyDescent="0.5">
      <c r="A524" s="243">
        <f t="shared" si="35"/>
        <v>0.49300000000000038</v>
      </c>
      <c r="B524" s="243">
        <f t="shared" si="32"/>
        <v>0.50699999999999967</v>
      </c>
      <c r="C524" s="82"/>
      <c r="D524" s="270">
        <f t="shared" si="33"/>
        <v>8.1763656460251379</v>
      </c>
      <c r="E524" s="270">
        <f t="shared" si="34"/>
        <v>7.9228500000000022</v>
      </c>
    </row>
    <row r="525" spans="1:5" x14ac:dyDescent="0.5">
      <c r="A525" s="243">
        <f t="shared" si="35"/>
        <v>0.49400000000000038</v>
      </c>
      <c r="B525" s="243">
        <f t="shared" si="32"/>
        <v>0.50599999999999956</v>
      </c>
      <c r="C525" s="82"/>
      <c r="D525" s="270">
        <f t="shared" si="33"/>
        <v>8.1867111290187875</v>
      </c>
      <c r="E525" s="270">
        <f t="shared" si="34"/>
        <v>7.9303000000000026</v>
      </c>
    </row>
    <row r="526" spans="1:5" x14ac:dyDescent="0.5">
      <c r="A526" s="243">
        <f t="shared" si="35"/>
        <v>0.49500000000000038</v>
      </c>
      <c r="B526" s="243">
        <f t="shared" si="32"/>
        <v>0.50499999999999967</v>
      </c>
      <c r="C526" s="82"/>
      <c r="D526" s="270">
        <f t="shared" si="33"/>
        <v>8.1970767617181721</v>
      </c>
      <c r="E526" s="270">
        <f t="shared" si="34"/>
        <v>7.937750000000003</v>
      </c>
    </row>
    <row r="527" spans="1:5" x14ac:dyDescent="0.5">
      <c r="A527" s="243">
        <f t="shared" si="35"/>
        <v>0.49600000000000039</v>
      </c>
      <c r="B527" s="243">
        <f t="shared" si="32"/>
        <v>0.50399999999999956</v>
      </c>
      <c r="C527" s="82"/>
      <c r="D527" s="270">
        <f t="shared" si="33"/>
        <v>8.2074624677789441</v>
      </c>
      <c r="E527" s="270">
        <f t="shared" si="34"/>
        <v>7.9452000000000016</v>
      </c>
    </row>
    <row r="528" spans="1:5" x14ac:dyDescent="0.5">
      <c r="A528" s="243">
        <f t="shared" si="35"/>
        <v>0.49700000000000039</v>
      </c>
      <c r="B528" s="243">
        <f t="shared" si="32"/>
        <v>0.50299999999999967</v>
      </c>
      <c r="C528" s="82"/>
      <c r="D528" s="270">
        <f t="shared" si="33"/>
        <v>8.2178681710952315</v>
      </c>
      <c r="E528" s="270">
        <f t="shared" si="34"/>
        <v>7.9526500000000029</v>
      </c>
    </row>
    <row r="529" spans="1:5" x14ac:dyDescent="0.5">
      <c r="A529" s="243">
        <f t="shared" si="35"/>
        <v>0.49800000000000039</v>
      </c>
      <c r="B529" s="243">
        <f t="shared" si="32"/>
        <v>0.50199999999999956</v>
      </c>
      <c r="C529" s="82"/>
      <c r="D529" s="270">
        <f t="shared" si="33"/>
        <v>8.2282937957999565</v>
      </c>
      <c r="E529" s="270">
        <f t="shared" si="34"/>
        <v>7.9601000000000024</v>
      </c>
    </row>
    <row r="530" spans="1:5" x14ac:dyDescent="0.5">
      <c r="A530" s="243">
        <f t="shared" si="35"/>
        <v>0.49900000000000039</v>
      </c>
      <c r="B530" s="243">
        <f t="shared" si="32"/>
        <v>0.50099999999999967</v>
      </c>
      <c r="C530" s="82"/>
      <c r="D530" s="270">
        <f t="shared" si="33"/>
        <v>8.2387392662652008</v>
      </c>
      <c r="E530" s="270">
        <f t="shared" si="34"/>
        <v>7.9675500000000028</v>
      </c>
    </row>
    <row r="531" spans="1:5" x14ac:dyDescent="0.5">
      <c r="A531" s="243">
        <f t="shared" si="35"/>
        <v>0.50000000000000033</v>
      </c>
      <c r="B531" s="243">
        <f t="shared" si="32"/>
        <v>0.49999999999999967</v>
      </c>
      <c r="C531" s="82"/>
      <c r="D531" s="270">
        <f t="shared" si="33"/>
        <v>8.2492045071024922</v>
      </c>
      <c r="E531" s="270">
        <f t="shared" si="34"/>
        <v>7.9750000000000014</v>
      </c>
    </row>
    <row r="532" spans="1:5" x14ac:dyDescent="0.5">
      <c r="A532" s="243">
        <f t="shared" si="35"/>
        <v>0.50100000000000033</v>
      </c>
      <c r="B532" s="243">
        <f t="shared" si="32"/>
        <v>0.49899999999999967</v>
      </c>
      <c r="C532" s="82"/>
      <c r="D532" s="270">
        <f t="shared" si="33"/>
        <v>8.259689443163106</v>
      </c>
      <c r="E532" s="270">
        <f t="shared" si="34"/>
        <v>7.9824500000000018</v>
      </c>
    </row>
    <row r="533" spans="1:5" x14ac:dyDescent="0.5">
      <c r="A533" s="243">
        <f t="shared" si="35"/>
        <v>0.50200000000000033</v>
      </c>
      <c r="B533" s="243">
        <f t="shared" si="32"/>
        <v>0.49799999999999967</v>
      </c>
      <c r="C533" s="82"/>
      <c r="D533" s="270">
        <f t="shared" si="33"/>
        <v>8.2701939995383462</v>
      </c>
      <c r="E533" s="270">
        <f t="shared" si="34"/>
        <v>7.9899000000000022</v>
      </c>
    </row>
    <row r="534" spans="1:5" x14ac:dyDescent="0.5">
      <c r="A534" s="243">
        <f t="shared" si="35"/>
        <v>0.50300000000000034</v>
      </c>
      <c r="B534" s="243">
        <f t="shared" si="32"/>
        <v>0.49699999999999966</v>
      </c>
      <c r="C534" s="82"/>
      <c r="D534" s="270">
        <f t="shared" si="33"/>
        <v>8.2807181015597955</v>
      </c>
      <c r="E534" s="270">
        <f t="shared" si="34"/>
        <v>7.9973500000000026</v>
      </c>
    </row>
    <row r="535" spans="1:5" x14ac:dyDescent="0.5">
      <c r="A535" s="243">
        <f t="shared" si="35"/>
        <v>0.50400000000000034</v>
      </c>
      <c r="B535" s="243">
        <f t="shared" si="32"/>
        <v>0.49599999999999966</v>
      </c>
      <c r="C535" s="82"/>
      <c r="D535" s="270">
        <f t="shared" si="33"/>
        <v>8.2912616747995642</v>
      </c>
      <c r="E535" s="270">
        <f t="shared" si="34"/>
        <v>8.004800000000003</v>
      </c>
    </row>
    <row r="536" spans="1:5" x14ac:dyDescent="0.5">
      <c r="A536" s="243">
        <f t="shared" si="35"/>
        <v>0.50500000000000034</v>
      </c>
      <c r="B536" s="243">
        <f t="shared" si="32"/>
        <v>0.49499999999999966</v>
      </c>
      <c r="C536" s="82"/>
      <c r="D536" s="270">
        <f t="shared" si="33"/>
        <v>8.3018246450705071</v>
      </c>
      <c r="E536" s="270">
        <f t="shared" si="34"/>
        <v>8.0122500000000016</v>
      </c>
    </row>
    <row r="537" spans="1:5" x14ac:dyDescent="0.5">
      <c r="A537" s="243">
        <f t="shared" si="35"/>
        <v>0.50600000000000034</v>
      </c>
      <c r="B537" s="243">
        <f t="shared" si="32"/>
        <v>0.49399999999999966</v>
      </c>
      <c r="C537" s="82"/>
      <c r="D537" s="270">
        <f t="shared" si="33"/>
        <v>8.3124069384264434</v>
      </c>
      <c r="E537" s="270">
        <f t="shared" si="34"/>
        <v>8.019700000000002</v>
      </c>
    </row>
    <row r="538" spans="1:5" x14ac:dyDescent="0.5">
      <c r="A538" s="243">
        <f t="shared" si="35"/>
        <v>0.50700000000000034</v>
      </c>
      <c r="B538" s="243">
        <f t="shared" si="32"/>
        <v>0.49299999999999966</v>
      </c>
      <c r="C538" s="82"/>
      <c r="D538" s="270">
        <f t="shared" si="33"/>
        <v>8.3230084811623293</v>
      </c>
      <c r="E538" s="270">
        <f t="shared" si="34"/>
        <v>8.0271500000000024</v>
      </c>
    </row>
    <row r="539" spans="1:5" x14ac:dyDescent="0.5">
      <c r="A539" s="243">
        <f t="shared" si="35"/>
        <v>0.50800000000000034</v>
      </c>
      <c r="B539" s="243">
        <f t="shared" si="32"/>
        <v>0.49199999999999966</v>
      </c>
      <c r="C539" s="82"/>
      <c r="D539" s="270">
        <f t="shared" si="33"/>
        <v>8.3336291998144514</v>
      </c>
      <c r="E539" s="270">
        <f t="shared" si="34"/>
        <v>8.0346000000000011</v>
      </c>
    </row>
    <row r="540" spans="1:5" x14ac:dyDescent="0.5">
      <c r="A540" s="243">
        <f t="shared" si="35"/>
        <v>0.50900000000000034</v>
      </c>
      <c r="B540" s="243">
        <f t="shared" si="32"/>
        <v>0.49099999999999966</v>
      </c>
      <c r="C540" s="82"/>
      <c r="D540" s="270">
        <f t="shared" si="33"/>
        <v>8.3442690211605743</v>
      </c>
      <c r="E540" s="270">
        <f t="shared" si="34"/>
        <v>8.0420500000000033</v>
      </c>
    </row>
    <row r="541" spans="1:5" x14ac:dyDescent="0.5">
      <c r="A541" s="243">
        <f t="shared" si="35"/>
        <v>0.51000000000000034</v>
      </c>
      <c r="B541" s="243">
        <f t="shared" si="32"/>
        <v>0.48999999999999966</v>
      </c>
      <c r="C541" s="82"/>
      <c r="D541" s="270">
        <f t="shared" si="33"/>
        <v>8.3549278722200864</v>
      </c>
      <c r="E541" s="270">
        <f t="shared" si="34"/>
        <v>8.0495000000000019</v>
      </c>
    </row>
    <row r="542" spans="1:5" x14ac:dyDescent="0.5">
      <c r="A542" s="243">
        <f t="shared" si="35"/>
        <v>0.51100000000000034</v>
      </c>
      <c r="B542" s="243">
        <f t="shared" si="32"/>
        <v>0.48899999999999966</v>
      </c>
      <c r="C542" s="82"/>
      <c r="D542" s="270">
        <f t="shared" si="33"/>
        <v>8.3656056802541237</v>
      </c>
      <c r="E542" s="270">
        <f t="shared" si="34"/>
        <v>8.0569500000000023</v>
      </c>
    </row>
    <row r="543" spans="1:5" x14ac:dyDescent="0.5">
      <c r="A543" s="243">
        <f t="shared" si="35"/>
        <v>0.51200000000000034</v>
      </c>
      <c r="B543" s="243">
        <f t="shared" ref="B543:B606" si="36">1-A543</f>
        <v>0.48799999999999966</v>
      </c>
      <c r="C543" s="82"/>
      <c r="D543" s="270">
        <f t="shared" ref="D543:D606" si="37">SQRT((A543*$B$7)^2+(B543*$B$8)^2+2*$B$7*A543*$B$8*B543*$D$12)</f>
        <v>8.3763023727656858</v>
      </c>
      <c r="E543" s="270">
        <f t="shared" ref="E543:E606" si="38">+A543*$B$5+B543*$B$6</f>
        <v>8.0644000000000027</v>
      </c>
    </row>
    <row r="544" spans="1:5" x14ac:dyDescent="0.5">
      <c r="A544" s="243">
        <f t="shared" si="35"/>
        <v>0.51300000000000034</v>
      </c>
      <c r="B544" s="243">
        <f t="shared" si="36"/>
        <v>0.48699999999999966</v>
      </c>
      <c r="C544" s="82"/>
      <c r="D544" s="270">
        <f t="shared" si="37"/>
        <v>8.3870178774997282</v>
      </c>
      <c r="E544" s="270">
        <f t="shared" si="38"/>
        <v>8.0718500000000031</v>
      </c>
    </row>
    <row r="545" spans="1:5" x14ac:dyDescent="0.5">
      <c r="A545" s="243">
        <f t="shared" si="35"/>
        <v>0.51400000000000035</v>
      </c>
      <c r="B545" s="243">
        <f t="shared" si="36"/>
        <v>0.48599999999999965</v>
      </c>
      <c r="C545" s="82"/>
      <c r="D545" s="270">
        <f t="shared" si="37"/>
        <v>8.3977521224432472</v>
      </c>
      <c r="E545" s="270">
        <f t="shared" si="38"/>
        <v>8.0793000000000017</v>
      </c>
    </row>
    <row r="546" spans="1:5" x14ac:dyDescent="0.5">
      <c r="A546" s="243">
        <f t="shared" ref="A546:A609" si="39">+A545+0.1%</f>
        <v>0.51500000000000035</v>
      </c>
      <c r="B546" s="243">
        <f t="shared" si="36"/>
        <v>0.48499999999999965</v>
      </c>
      <c r="C546" s="82"/>
      <c r="D546" s="270">
        <f t="shared" si="37"/>
        <v>8.4085050358253373</v>
      </c>
      <c r="E546" s="270">
        <f t="shared" si="38"/>
        <v>8.0867500000000021</v>
      </c>
    </row>
    <row r="547" spans="1:5" x14ac:dyDescent="0.5">
      <c r="A547" s="243">
        <f t="shared" si="39"/>
        <v>0.51600000000000035</v>
      </c>
      <c r="B547" s="243">
        <f t="shared" si="36"/>
        <v>0.48399999999999965</v>
      </c>
      <c r="C547" s="82"/>
      <c r="D547" s="270">
        <f t="shared" si="37"/>
        <v>8.4192765461172527</v>
      </c>
      <c r="E547" s="270">
        <f t="shared" si="38"/>
        <v>8.0942000000000025</v>
      </c>
    </row>
    <row r="548" spans="1:5" x14ac:dyDescent="0.5">
      <c r="A548" s="243">
        <f t="shared" si="39"/>
        <v>0.51700000000000035</v>
      </c>
      <c r="B548" s="243">
        <f t="shared" si="36"/>
        <v>0.48299999999999965</v>
      </c>
      <c r="C548" s="82"/>
      <c r="D548" s="270">
        <f t="shared" si="37"/>
        <v>8.4300665820324383</v>
      </c>
      <c r="E548" s="270">
        <f t="shared" si="38"/>
        <v>8.1016500000000029</v>
      </c>
    </row>
    <row r="549" spans="1:5" x14ac:dyDescent="0.5">
      <c r="A549" s="243">
        <f t="shared" si="39"/>
        <v>0.51800000000000035</v>
      </c>
      <c r="B549" s="243">
        <f t="shared" si="36"/>
        <v>0.48199999999999965</v>
      </c>
      <c r="C549" s="82"/>
      <c r="D549" s="270">
        <f t="shared" si="37"/>
        <v>8.4408750725265485</v>
      </c>
      <c r="E549" s="270">
        <f t="shared" si="38"/>
        <v>8.1091000000000015</v>
      </c>
    </row>
    <row r="550" spans="1:5" x14ac:dyDescent="0.5">
      <c r="A550" s="243">
        <f t="shared" si="39"/>
        <v>0.51900000000000035</v>
      </c>
      <c r="B550" s="243">
        <f t="shared" si="36"/>
        <v>0.48099999999999965</v>
      </c>
      <c r="C550" s="82"/>
      <c r="D550" s="270">
        <f t="shared" si="37"/>
        <v>8.4517019467974652</v>
      </c>
      <c r="E550" s="270">
        <f t="shared" si="38"/>
        <v>8.1165500000000019</v>
      </c>
    </row>
    <row r="551" spans="1:5" x14ac:dyDescent="0.5">
      <c r="A551" s="243">
        <f t="shared" si="39"/>
        <v>0.52000000000000035</v>
      </c>
      <c r="B551" s="243">
        <f t="shared" si="36"/>
        <v>0.47999999999999965</v>
      </c>
      <c r="C551" s="82"/>
      <c r="D551" s="270">
        <f t="shared" si="37"/>
        <v>8.462547134285284</v>
      </c>
      <c r="E551" s="270">
        <f t="shared" si="38"/>
        <v>8.1240000000000023</v>
      </c>
    </row>
    <row r="552" spans="1:5" x14ac:dyDescent="0.5">
      <c r="A552" s="243">
        <f t="shared" si="39"/>
        <v>0.52100000000000035</v>
      </c>
      <c r="B552" s="243">
        <f t="shared" si="36"/>
        <v>0.47899999999999965</v>
      </c>
      <c r="C552" s="82"/>
      <c r="D552" s="270">
        <f t="shared" si="37"/>
        <v>8.4734105646722959</v>
      </c>
      <c r="E552" s="270">
        <f t="shared" si="38"/>
        <v>8.131450000000001</v>
      </c>
    </row>
    <row r="553" spans="1:5" x14ac:dyDescent="0.5">
      <c r="A553" s="243">
        <f t="shared" si="39"/>
        <v>0.52200000000000035</v>
      </c>
      <c r="B553" s="243">
        <f t="shared" si="36"/>
        <v>0.47799999999999965</v>
      </c>
      <c r="C553" s="82"/>
      <c r="D553" s="270">
        <f t="shared" si="37"/>
        <v>8.4842921678829573</v>
      </c>
      <c r="E553" s="270">
        <f t="shared" si="38"/>
        <v>8.1389000000000031</v>
      </c>
    </row>
    <row r="554" spans="1:5" x14ac:dyDescent="0.5">
      <c r="A554" s="243">
        <f t="shared" si="39"/>
        <v>0.52300000000000035</v>
      </c>
      <c r="B554" s="243">
        <f t="shared" si="36"/>
        <v>0.47699999999999965</v>
      </c>
      <c r="C554" s="82"/>
      <c r="D554" s="270">
        <f t="shared" si="37"/>
        <v>8.4951918740838384</v>
      </c>
      <c r="E554" s="270">
        <f t="shared" si="38"/>
        <v>8.1463500000000018</v>
      </c>
    </row>
    <row r="555" spans="1:5" x14ac:dyDescent="0.5">
      <c r="A555" s="243">
        <f t="shared" si="39"/>
        <v>0.52400000000000035</v>
      </c>
      <c r="B555" s="243">
        <f t="shared" si="36"/>
        <v>0.47599999999999965</v>
      </c>
      <c r="C555" s="82"/>
      <c r="D555" s="270">
        <f t="shared" si="37"/>
        <v>8.5061096136835701</v>
      </c>
      <c r="E555" s="270">
        <f t="shared" si="38"/>
        <v>8.1538000000000022</v>
      </c>
    </row>
    <row r="556" spans="1:5" x14ac:dyDescent="0.5">
      <c r="A556" s="243">
        <f t="shared" si="39"/>
        <v>0.52500000000000036</v>
      </c>
      <c r="B556" s="243">
        <f t="shared" si="36"/>
        <v>0.47499999999999964</v>
      </c>
      <c r="C556" s="82"/>
      <c r="D556" s="270">
        <f t="shared" si="37"/>
        <v>8.5170453173327711</v>
      </c>
      <c r="E556" s="270">
        <f t="shared" si="38"/>
        <v>8.1612500000000026</v>
      </c>
    </row>
    <row r="557" spans="1:5" x14ac:dyDescent="0.5">
      <c r="A557" s="243">
        <f t="shared" si="39"/>
        <v>0.52600000000000036</v>
      </c>
      <c r="B557" s="243">
        <f t="shared" si="36"/>
        <v>0.47399999999999964</v>
      </c>
      <c r="C557" s="82"/>
      <c r="D557" s="270">
        <f t="shared" si="37"/>
        <v>8.5279989159239502</v>
      </c>
      <c r="E557" s="270">
        <f t="shared" si="38"/>
        <v>8.168700000000003</v>
      </c>
    </row>
    <row r="558" spans="1:5" x14ac:dyDescent="0.5">
      <c r="A558" s="243">
        <f t="shared" si="39"/>
        <v>0.52700000000000036</v>
      </c>
      <c r="B558" s="243">
        <f t="shared" si="36"/>
        <v>0.47299999999999964</v>
      </c>
      <c r="C558" s="82"/>
      <c r="D558" s="270">
        <f t="shared" si="37"/>
        <v>8.5389703405914279</v>
      </c>
      <c r="E558" s="270">
        <f t="shared" si="38"/>
        <v>8.1761500000000034</v>
      </c>
    </row>
    <row r="559" spans="1:5" x14ac:dyDescent="0.5">
      <c r="A559" s="243">
        <f t="shared" si="39"/>
        <v>0.52800000000000036</v>
      </c>
      <c r="B559" s="243">
        <f t="shared" si="36"/>
        <v>0.47199999999999964</v>
      </c>
      <c r="C559" s="82"/>
      <c r="D559" s="270">
        <f t="shared" si="37"/>
        <v>8.5499595227112071</v>
      </c>
      <c r="E559" s="270">
        <f t="shared" si="38"/>
        <v>8.183600000000002</v>
      </c>
    </row>
    <row r="560" spans="1:5" x14ac:dyDescent="0.5">
      <c r="A560" s="243">
        <f t="shared" si="39"/>
        <v>0.52900000000000036</v>
      </c>
      <c r="B560" s="243">
        <f t="shared" si="36"/>
        <v>0.47099999999999964</v>
      </c>
      <c r="C560" s="82"/>
      <c r="D560" s="270">
        <f t="shared" si="37"/>
        <v>8.5609663939008698</v>
      </c>
      <c r="E560" s="270">
        <f t="shared" si="38"/>
        <v>8.1910500000000024</v>
      </c>
    </row>
    <row r="561" spans="1:5" x14ac:dyDescent="0.5">
      <c r="A561" s="243">
        <f t="shared" si="39"/>
        <v>0.53000000000000036</v>
      </c>
      <c r="B561" s="243">
        <f t="shared" si="36"/>
        <v>0.46999999999999964</v>
      </c>
      <c r="C561" s="82"/>
      <c r="D561" s="270">
        <f t="shared" si="37"/>
        <v>8.5719908860194245</v>
      </c>
      <c r="E561" s="270">
        <f t="shared" si="38"/>
        <v>8.1985000000000028</v>
      </c>
    </row>
    <row r="562" spans="1:5" x14ac:dyDescent="0.5">
      <c r="A562" s="243">
        <f t="shared" si="39"/>
        <v>0.53100000000000036</v>
      </c>
      <c r="B562" s="243">
        <f t="shared" si="36"/>
        <v>0.46899999999999964</v>
      </c>
      <c r="C562" s="82"/>
      <c r="D562" s="270">
        <f t="shared" si="37"/>
        <v>8.5830329311671694</v>
      </c>
      <c r="E562" s="270">
        <f t="shared" si="38"/>
        <v>8.2059500000000014</v>
      </c>
    </row>
    <row r="563" spans="1:5" x14ac:dyDescent="0.5">
      <c r="A563" s="243">
        <f t="shared" si="39"/>
        <v>0.53200000000000036</v>
      </c>
      <c r="B563" s="243">
        <f t="shared" si="36"/>
        <v>0.46799999999999964</v>
      </c>
      <c r="C563" s="82"/>
      <c r="D563" s="270">
        <f t="shared" si="37"/>
        <v>8.5940924616855305</v>
      </c>
      <c r="E563" s="270">
        <f t="shared" si="38"/>
        <v>8.2134000000000018</v>
      </c>
    </row>
    <row r="564" spans="1:5" x14ac:dyDescent="0.5">
      <c r="A564" s="243">
        <f t="shared" si="39"/>
        <v>0.53300000000000036</v>
      </c>
      <c r="B564" s="243">
        <f t="shared" si="36"/>
        <v>0.46699999999999964</v>
      </c>
      <c r="C564" s="82"/>
      <c r="D564" s="270">
        <f t="shared" si="37"/>
        <v>8.6051694101569023</v>
      </c>
      <c r="E564" s="270">
        <f t="shared" si="38"/>
        <v>8.2208500000000022</v>
      </c>
    </row>
    <row r="565" spans="1:5" x14ac:dyDescent="0.5">
      <c r="A565" s="243">
        <f t="shared" si="39"/>
        <v>0.53400000000000036</v>
      </c>
      <c r="B565" s="243">
        <f t="shared" si="36"/>
        <v>0.46599999999999964</v>
      </c>
      <c r="C565" s="82"/>
      <c r="D565" s="270">
        <f t="shared" si="37"/>
        <v>8.6162637094044463</v>
      </c>
      <c r="E565" s="270">
        <f t="shared" si="38"/>
        <v>8.2283000000000026</v>
      </c>
    </row>
    <row r="566" spans="1:5" x14ac:dyDescent="0.5">
      <c r="A566" s="243">
        <f t="shared" si="39"/>
        <v>0.53500000000000036</v>
      </c>
      <c r="B566" s="243">
        <f t="shared" si="36"/>
        <v>0.46499999999999964</v>
      </c>
      <c r="C566" s="82"/>
      <c r="D566" s="270">
        <f t="shared" si="37"/>
        <v>8.6273752924919211</v>
      </c>
      <c r="E566" s="270">
        <f t="shared" si="38"/>
        <v>8.235750000000003</v>
      </c>
    </row>
    <row r="567" spans="1:5" x14ac:dyDescent="0.5">
      <c r="A567" s="243">
        <f t="shared" si="39"/>
        <v>0.53600000000000037</v>
      </c>
      <c r="B567" s="243">
        <f t="shared" si="36"/>
        <v>0.46399999999999963</v>
      </c>
      <c r="C567" s="82"/>
      <c r="D567" s="270">
        <f t="shared" si="37"/>
        <v>8.6385040927234655</v>
      </c>
      <c r="E567" s="270">
        <f t="shared" si="38"/>
        <v>8.2432000000000016</v>
      </c>
    </row>
    <row r="568" spans="1:5" x14ac:dyDescent="0.5">
      <c r="A568" s="243">
        <f t="shared" si="39"/>
        <v>0.53700000000000037</v>
      </c>
      <c r="B568" s="243">
        <f t="shared" si="36"/>
        <v>0.46299999999999963</v>
      </c>
      <c r="C568" s="82"/>
      <c r="D568" s="270">
        <f t="shared" si="37"/>
        <v>8.6496500436433887</v>
      </c>
      <c r="E568" s="270">
        <f t="shared" si="38"/>
        <v>8.250650000000002</v>
      </c>
    </row>
    <row r="569" spans="1:5" x14ac:dyDescent="0.5">
      <c r="A569" s="243">
        <f t="shared" si="39"/>
        <v>0.53800000000000037</v>
      </c>
      <c r="B569" s="243">
        <f t="shared" si="36"/>
        <v>0.46199999999999963</v>
      </c>
      <c r="C569" s="82"/>
      <c r="D569" s="270">
        <f t="shared" si="37"/>
        <v>8.660813079035945</v>
      </c>
      <c r="E569" s="270">
        <f t="shared" si="38"/>
        <v>8.2581000000000024</v>
      </c>
    </row>
    <row r="570" spans="1:5" x14ac:dyDescent="0.5">
      <c r="A570" s="243">
        <f t="shared" si="39"/>
        <v>0.53900000000000037</v>
      </c>
      <c r="B570" s="243">
        <f t="shared" si="36"/>
        <v>0.46099999999999963</v>
      </c>
      <c r="C570" s="82"/>
      <c r="D570" s="270">
        <f t="shared" si="37"/>
        <v>8.671993132925099</v>
      </c>
      <c r="E570" s="270">
        <f t="shared" si="38"/>
        <v>8.2655500000000028</v>
      </c>
    </row>
    <row r="571" spans="1:5" x14ac:dyDescent="0.5">
      <c r="A571" s="243">
        <f t="shared" si="39"/>
        <v>0.54000000000000037</v>
      </c>
      <c r="B571" s="243">
        <f t="shared" si="36"/>
        <v>0.45999999999999963</v>
      </c>
      <c r="C571" s="82"/>
      <c r="D571" s="270">
        <f t="shared" si="37"/>
        <v>8.6831901395742843</v>
      </c>
      <c r="E571" s="270">
        <f t="shared" si="38"/>
        <v>8.2730000000000032</v>
      </c>
    </row>
    <row r="572" spans="1:5" x14ac:dyDescent="0.5">
      <c r="A572" s="243">
        <f t="shared" si="39"/>
        <v>0.54100000000000037</v>
      </c>
      <c r="B572" s="243">
        <f t="shared" si="36"/>
        <v>0.45899999999999963</v>
      </c>
      <c r="C572" s="82"/>
      <c r="D572" s="270">
        <f t="shared" si="37"/>
        <v>8.6944040334861405</v>
      </c>
      <c r="E572" s="270">
        <f t="shared" si="38"/>
        <v>8.2804500000000019</v>
      </c>
    </row>
    <row r="573" spans="1:5" x14ac:dyDescent="0.5">
      <c r="A573" s="243">
        <f t="shared" si="39"/>
        <v>0.54200000000000037</v>
      </c>
      <c r="B573" s="243">
        <f t="shared" si="36"/>
        <v>0.45799999999999963</v>
      </c>
      <c r="C573" s="82"/>
      <c r="D573" s="270">
        <f t="shared" si="37"/>
        <v>8.7056347494022557</v>
      </c>
      <c r="E573" s="270">
        <f t="shared" si="38"/>
        <v>8.2879000000000023</v>
      </c>
    </row>
    <row r="574" spans="1:5" x14ac:dyDescent="0.5">
      <c r="A574" s="243">
        <f t="shared" si="39"/>
        <v>0.54300000000000037</v>
      </c>
      <c r="B574" s="243">
        <f t="shared" si="36"/>
        <v>0.45699999999999963</v>
      </c>
      <c r="C574" s="82"/>
      <c r="D574" s="270">
        <f t="shared" si="37"/>
        <v>8.7168822223028837</v>
      </c>
      <c r="E574" s="270">
        <f t="shared" si="38"/>
        <v>8.2953500000000027</v>
      </c>
    </row>
    <row r="575" spans="1:5" x14ac:dyDescent="0.5">
      <c r="A575" s="243">
        <f t="shared" si="39"/>
        <v>0.54400000000000037</v>
      </c>
      <c r="B575" s="243">
        <f t="shared" si="36"/>
        <v>0.45599999999999963</v>
      </c>
      <c r="C575" s="82"/>
      <c r="D575" s="270">
        <f t="shared" si="37"/>
        <v>8.7281463874066674</v>
      </c>
      <c r="E575" s="270">
        <f t="shared" si="38"/>
        <v>8.3028000000000031</v>
      </c>
    </row>
    <row r="576" spans="1:5" x14ac:dyDescent="0.5">
      <c r="A576" s="243">
        <f t="shared" si="39"/>
        <v>0.54500000000000037</v>
      </c>
      <c r="B576" s="243">
        <f t="shared" si="36"/>
        <v>0.45499999999999963</v>
      </c>
      <c r="C576" s="82"/>
      <c r="D576" s="270">
        <f t="shared" si="37"/>
        <v>8.7394271801703383</v>
      </c>
      <c r="E576" s="270">
        <f t="shared" si="38"/>
        <v>8.3102500000000017</v>
      </c>
    </row>
    <row r="577" spans="1:5" x14ac:dyDescent="0.5">
      <c r="A577" s="243">
        <f t="shared" si="39"/>
        <v>0.54600000000000037</v>
      </c>
      <c r="B577" s="243">
        <f t="shared" si="36"/>
        <v>0.45399999999999963</v>
      </c>
      <c r="C577" s="82"/>
      <c r="D577" s="270">
        <f t="shared" si="37"/>
        <v>8.7507245362884145</v>
      </c>
      <c r="E577" s="270">
        <f t="shared" si="38"/>
        <v>8.3177000000000021</v>
      </c>
    </row>
    <row r="578" spans="1:5" x14ac:dyDescent="0.5">
      <c r="A578" s="243">
        <f t="shared" si="39"/>
        <v>0.54700000000000037</v>
      </c>
      <c r="B578" s="243">
        <f t="shared" si="36"/>
        <v>0.45299999999999963</v>
      </c>
      <c r="C578" s="82"/>
      <c r="D578" s="270">
        <f t="shared" si="37"/>
        <v>8.7620383916928866</v>
      </c>
      <c r="E578" s="270">
        <f t="shared" si="38"/>
        <v>8.3251500000000025</v>
      </c>
    </row>
    <row r="579" spans="1:5" x14ac:dyDescent="0.5">
      <c r="A579" s="243">
        <f t="shared" si="39"/>
        <v>0.54800000000000038</v>
      </c>
      <c r="B579" s="243">
        <f t="shared" si="36"/>
        <v>0.45199999999999962</v>
      </c>
      <c r="C579" s="82"/>
      <c r="D579" s="270">
        <f t="shared" si="37"/>
        <v>8.7733686825529027</v>
      </c>
      <c r="E579" s="270">
        <f t="shared" si="38"/>
        <v>8.3326000000000029</v>
      </c>
    </row>
    <row r="580" spans="1:5" x14ac:dyDescent="0.5">
      <c r="A580" s="243">
        <f t="shared" si="39"/>
        <v>0.54900000000000038</v>
      </c>
      <c r="B580" s="243">
        <f t="shared" si="36"/>
        <v>0.45099999999999962</v>
      </c>
      <c r="C580" s="82"/>
      <c r="D580" s="270">
        <f t="shared" si="37"/>
        <v>8.7847153452744315</v>
      </c>
      <c r="E580" s="270">
        <f t="shared" si="38"/>
        <v>8.3400500000000015</v>
      </c>
    </row>
    <row r="581" spans="1:5" x14ac:dyDescent="0.5">
      <c r="A581" s="243">
        <f t="shared" si="39"/>
        <v>0.55000000000000038</v>
      </c>
      <c r="B581" s="243">
        <f t="shared" si="36"/>
        <v>0.44999999999999962</v>
      </c>
      <c r="C581" s="82"/>
      <c r="D581" s="270">
        <f t="shared" si="37"/>
        <v>8.796078316499921</v>
      </c>
      <c r="E581" s="270">
        <f t="shared" si="38"/>
        <v>8.3475000000000019</v>
      </c>
    </row>
    <row r="582" spans="1:5" x14ac:dyDescent="0.5">
      <c r="A582" s="243">
        <f t="shared" si="39"/>
        <v>0.55100000000000038</v>
      </c>
      <c r="B582" s="243">
        <f t="shared" si="36"/>
        <v>0.44899999999999962</v>
      </c>
      <c r="C582" s="82"/>
      <c r="D582" s="270">
        <f t="shared" si="37"/>
        <v>8.8074575331079572</v>
      </c>
      <c r="E582" s="270">
        <f t="shared" si="38"/>
        <v>8.3549500000000023</v>
      </c>
    </row>
    <row r="583" spans="1:5" x14ac:dyDescent="0.5">
      <c r="A583" s="243">
        <f t="shared" si="39"/>
        <v>0.55200000000000038</v>
      </c>
      <c r="B583" s="243">
        <f t="shared" si="36"/>
        <v>0.44799999999999962</v>
      </c>
      <c r="C583" s="82"/>
      <c r="D583" s="270">
        <f t="shared" si="37"/>
        <v>8.8188529322129003</v>
      </c>
      <c r="E583" s="270">
        <f t="shared" si="38"/>
        <v>8.3624000000000027</v>
      </c>
    </row>
    <row r="584" spans="1:5" x14ac:dyDescent="0.5">
      <c r="A584" s="243">
        <f t="shared" si="39"/>
        <v>0.55300000000000038</v>
      </c>
      <c r="B584" s="243">
        <f t="shared" si="36"/>
        <v>0.44699999999999962</v>
      </c>
      <c r="C584" s="82"/>
      <c r="D584" s="270">
        <f t="shared" si="37"/>
        <v>8.830264451164533</v>
      </c>
      <c r="E584" s="270">
        <f t="shared" si="38"/>
        <v>8.3698500000000031</v>
      </c>
    </row>
    <row r="585" spans="1:5" x14ac:dyDescent="0.5">
      <c r="A585" s="243">
        <f t="shared" si="39"/>
        <v>0.55400000000000038</v>
      </c>
      <c r="B585" s="243">
        <f t="shared" si="36"/>
        <v>0.44599999999999962</v>
      </c>
      <c r="C585" s="82"/>
      <c r="D585" s="270">
        <f t="shared" si="37"/>
        <v>8.8416920275476727</v>
      </c>
      <c r="E585" s="270">
        <f t="shared" si="38"/>
        <v>8.3773000000000017</v>
      </c>
    </row>
    <row r="586" spans="1:5" x14ac:dyDescent="0.5">
      <c r="A586" s="243">
        <f t="shared" si="39"/>
        <v>0.55500000000000038</v>
      </c>
      <c r="B586" s="243">
        <f t="shared" si="36"/>
        <v>0.44499999999999962</v>
      </c>
      <c r="C586" s="82"/>
      <c r="D586" s="270">
        <f t="shared" si="37"/>
        <v>8.853135599181801</v>
      </c>
      <c r="E586" s="270">
        <f t="shared" si="38"/>
        <v>8.3847500000000021</v>
      </c>
    </row>
    <row r="587" spans="1:5" x14ac:dyDescent="0.5">
      <c r="A587" s="243">
        <f t="shared" si="39"/>
        <v>0.55600000000000038</v>
      </c>
      <c r="B587" s="243">
        <f t="shared" si="36"/>
        <v>0.44399999999999962</v>
      </c>
      <c r="C587" s="82"/>
      <c r="D587" s="270">
        <f t="shared" si="37"/>
        <v>8.8645951041206654</v>
      </c>
      <c r="E587" s="270">
        <f t="shared" si="38"/>
        <v>8.3922000000000025</v>
      </c>
    </row>
    <row r="588" spans="1:5" x14ac:dyDescent="0.5">
      <c r="A588" s="243">
        <f t="shared" si="39"/>
        <v>0.55700000000000038</v>
      </c>
      <c r="B588" s="243">
        <f t="shared" si="36"/>
        <v>0.44299999999999962</v>
      </c>
      <c r="C588" s="82"/>
      <c r="D588" s="270">
        <f t="shared" si="37"/>
        <v>8.8760704806519026</v>
      </c>
      <c r="E588" s="270">
        <f t="shared" si="38"/>
        <v>8.3996500000000029</v>
      </c>
    </row>
    <row r="589" spans="1:5" x14ac:dyDescent="0.5">
      <c r="A589" s="243">
        <f t="shared" si="39"/>
        <v>0.55800000000000038</v>
      </c>
      <c r="B589" s="243">
        <f t="shared" si="36"/>
        <v>0.44199999999999962</v>
      </c>
      <c r="C589" s="82"/>
      <c r="D589" s="270">
        <f t="shared" si="37"/>
        <v>8.8875616672966089</v>
      </c>
      <c r="E589" s="270">
        <f t="shared" si="38"/>
        <v>8.4071000000000033</v>
      </c>
    </row>
    <row r="590" spans="1:5" x14ac:dyDescent="0.5">
      <c r="A590" s="243">
        <f t="shared" si="39"/>
        <v>0.55900000000000039</v>
      </c>
      <c r="B590" s="243">
        <f t="shared" si="36"/>
        <v>0.44099999999999961</v>
      </c>
      <c r="C590" s="82"/>
      <c r="D590" s="270">
        <f t="shared" si="37"/>
        <v>8.8990686028089527</v>
      </c>
      <c r="E590" s="270">
        <f t="shared" si="38"/>
        <v>8.414550000000002</v>
      </c>
    </row>
    <row r="591" spans="1:5" x14ac:dyDescent="0.5">
      <c r="A591" s="243">
        <f t="shared" si="39"/>
        <v>0.56000000000000039</v>
      </c>
      <c r="B591" s="243">
        <f t="shared" si="36"/>
        <v>0.43999999999999961</v>
      </c>
      <c r="C591" s="82"/>
      <c r="D591" s="270">
        <f t="shared" si="37"/>
        <v>8.9105912261757396</v>
      </c>
      <c r="E591" s="270">
        <f t="shared" si="38"/>
        <v>8.4220000000000024</v>
      </c>
    </row>
    <row r="592" spans="1:5" x14ac:dyDescent="0.5">
      <c r="A592" s="243">
        <f t="shared" si="39"/>
        <v>0.56100000000000039</v>
      </c>
      <c r="B592" s="243">
        <f t="shared" si="36"/>
        <v>0.43899999999999961</v>
      </c>
      <c r="C592" s="82"/>
      <c r="D592" s="270">
        <f t="shared" si="37"/>
        <v>8.922129476616</v>
      </c>
      <c r="E592" s="270">
        <f t="shared" si="38"/>
        <v>8.4294500000000028</v>
      </c>
    </row>
    <row r="593" spans="1:5" x14ac:dyDescent="0.5">
      <c r="A593" s="243">
        <f t="shared" si="39"/>
        <v>0.56200000000000039</v>
      </c>
      <c r="B593" s="243">
        <f t="shared" si="36"/>
        <v>0.43799999999999961</v>
      </c>
      <c r="C593" s="82"/>
      <c r="D593" s="270">
        <f t="shared" si="37"/>
        <v>8.9336832935805415</v>
      </c>
      <c r="E593" s="270">
        <f t="shared" si="38"/>
        <v>8.4369000000000032</v>
      </c>
    </row>
    <row r="594" spans="1:5" x14ac:dyDescent="0.5">
      <c r="A594" s="243">
        <f t="shared" si="39"/>
        <v>0.56300000000000039</v>
      </c>
      <c r="B594" s="243">
        <f t="shared" si="36"/>
        <v>0.43699999999999961</v>
      </c>
      <c r="C594" s="82"/>
      <c r="D594" s="270">
        <f t="shared" si="37"/>
        <v>8.9452526167515298</v>
      </c>
      <c r="E594" s="270">
        <f t="shared" si="38"/>
        <v>8.4443500000000018</v>
      </c>
    </row>
    <row r="595" spans="1:5" x14ac:dyDescent="0.5">
      <c r="A595" s="243">
        <f t="shared" si="39"/>
        <v>0.56400000000000039</v>
      </c>
      <c r="B595" s="243">
        <f t="shared" si="36"/>
        <v>0.43599999999999961</v>
      </c>
      <c r="C595" s="82"/>
      <c r="D595" s="270">
        <f t="shared" si="37"/>
        <v>8.9568373860420216</v>
      </c>
      <c r="E595" s="270">
        <f t="shared" si="38"/>
        <v>8.4518000000000022</v>
      </c>
    </row>
    <row r="596" spans="1:5" x14ac:dyDescent="0.5">
      <c r="A596" s="243">
        <f t="shared" si="39"/>
        <v>0.56500000000000039</v>
      </c>
      <c r="B596" s="243">
        <f t="shared" si="36"/>
        <v>0.43499999999999961</v>
      </c>
      <c r="C596" s="82"/>
      <c r="D596" s="270">
        <f t="shared" si="37"/>
        <v>8.9684375415955309</v>
      </c>
      <c r="E596" s="270">
        <f t="shared" si="38"/>
        <v>8.4592500000000026</v>
      </c>
    </row>
    <row r="597" spans="1:5" x14ac:dyDescent="0.5">
      <c r="A597" s="243">
        <f t="shared" si="39"/>
        <v>0.56600000000000039</v>
      </c>
      <c r="B597" s="243">
        <f t="shared" si="36"/>
        <v>0.43399999999999961</v>
      </c>
      <c r="C597" s="82"/>
      <c r="D597" s="270">
        <f t="shared" si="37"/>
        <v>8.9800530237855547</v>
      </c>
      <c r="E597" s="270">
        <f t="shared" si="38"/>
        <v>8.466700000000003</v>
      </c>
    </row>
    <row r="598" spans="1:5" x14ac:dyDescent="0.5">
      <c r="A598" s="243">
        <f t="shared" si="39"/>
        <v>0.56700000000000039</v>
      </c>
      <c r="B598" s="243">
        <f t="shared" si="36"/>
        <v>0.43299999999999961</v>
      </c>
      <c r="C598" s="82"/>
      <c r="D598" s="270">
        <f t="shared" si="37"/>
        <v>8.9916837732151187</v>
      </c>
      <c r="E598" s="270">
        <f t="shared" si="38"/>
        <v>8.4741500000000016</v>
      </c>
    </row>
    <row r="599" spans="1:5" x14ac:dyDescent="0.5">
      <c r="A599" s="243">
        <f t="shared" si="39"/>
        <v>0.56800000000000039</v>
      </c>
      <c r="B599" s="243">
        <f t="shared" si="36"/>
        <v>0.43199999999999961</v>
      </c>
      <c r="C599" s="82"/>
      <c r="D599" s="270">
        <f t="shared" si="37"/>
        <v>9.0033297307163025</v>
      </c>
      <c r="E599" s="270">
        <f t="shared" si="38"/>
        <v>8.481600000000002</v>
      </c>
    </row>
    <row r="600" spans="1:5" x14ac:dyDescent="0.5">
      <c r="A600" s="243">
        <f t="shared" si="39"/>
        <v>0.56900000000000039</v>
      </c>
      <c r="B600" s="243">
        <f t="shared" si="36"/>
        <v>0.43099999999999961</v>
      </c>
      <c r="C600" s="82"/>
      <c r="D600" s="270">
        <f t="shared" si="37"/>
        <v>9.0149908373497567</v>
      </c>
      <c r="E600" s="270">
        <f t="shared" si="38"/>
        <v>8.4890500000000024</v>
      </c>
    </row>
    <row r="601" spans="1:5" x14ac:dyDescent="0.5">
      <c r="A601" s="243">
        <f t="shared" si="39"/>
        <v>0.5700000000000004</v>
      </c>
      <c r="B601" s="243">
        <f t="shared" si="36"/>
        <v>0.4299999999999996</v>
      </c>
      <c r="C601" s="82"/>
      <c r="D601" s="270">
        <f t="shared" si="37"/>
        <v>9.0266670344042321</v>
      </c>
      <c r="E601" s="270">
        <f t="shared" si="38"/>
        <v>8.4965000000000028</v>
      </c>
    </row>
    <row r="602" spans="1:5" x14ac:dyDescent="0.5">
      <c r="A602" s="243">
        <f t="shared" si="39"/>
        <v>0.5710000000000004</v>
      </c>
      <c r="B602" s="243">
        <f t="shared" si="36"/>
        <v>0.4289999999999996</v>
      </c>
      <c r="C602" s="82"/>
      <c r="D602" s="270">
        <f t="shared" si="37"/>
        <v>9.0383582633960735</v>
      </c>
      <c r="E602" s="270">
        <f t="shared" si="38"/>
        <v>8.5039500000000032</v>
      </c>
    </row>
    <row r="603" spans="1:5" x14ac:dyDescent="0.5">
      <c r="A603" s="243">
        <f t="shared" si="39"/>
        <v>0.5720000000000004</v>
      </c>
      <c r="B603" s="243">
        <f t="shared" si="36"/>
        <v>0.4279999999999996</v>
      </c>
      <c r="C603" s="82"/>
      <c r="D603" s="270">
        <f t="shared" si="37"/>
        <v>9.0500644660687399</v>
      </c>
      <c r="E603" s="270">
        <f t="shared" si="38"/>
        <v>8.5114000000000036</v>
      </c>
    </row>
    <row r="604" spans="1:5" x14ac:dyDescent="0.5">
      <c r="A604" s="243">
        <f t="shared" si="39"/>
        <v>0.5730000000000004</v>
      </c>
      <c r="B604" s="243">
        <f t="shared" si="36"/>
        <v>0.4269999999999996</v>
      </c>
      <c r="C604" s="82"/>
      <c r="D604" s="270">
        <f t="shared" si="37"/>
        <v>9.0617855843922985</v>
      </c>
      <c r="E604" s="270">
        <f t="shared" si="38"/>
        <v>8.5188500000000023</v>
      </c>
    </row>
    <row r="605" spans="1:5" x14ac:dyDescent="0.5">
      <c r="A605" s="243">
        <f t="shared" si="39"/>
        <v>0.5740000000000004</v>
      </c>
      <c r="B605" s="243">
        <f t="shared" si="36"/>
        <v>0.4259999999999996</v>
      </c>
      <c r="C605" s="82"/>
      <c r="D605" s="270">
        <f t="shared" si="37"/>
        <v>9.0735215605629147</v>
      </c>
      <c r="E605" s="270">
        <f t="shared" si="38"/>
        <v>8.5263000000000027</v>
      </c>
    </row>
    <row r="606" spans="1:5" x14ac:dyDescent="0.5">
      <c r="A606" s="243">
        <f t="shared" si="39"/>
        <v>0.5750000000000004</v>
      </c>
      <c r="B606" s="243">
        <f t="shared" si="36"/>
        <v>0.4249999999999996</v>
      </c>
      <c r="C606" s="82"/>
      <c r="D606" s="270">
        <f t="shared" si="37"/>
        <v>9.0852723370023476</v>
      </c>
      <c r="E606" s="270">
        <f t="shared" si="38"/>
        <v>8.5337500000000031</v>
      </c>
    </row>
    <row r="607" spans="1:5" x14ac:dyDescent="0.5">
      <c r="A607" s="243">
        <f t="shared" si="39"/>
        <v>0.5760000000000004</v>
      </c>
      <c r="B607" s="243">
        <f t="shared" ref="B607:B670" si="40">1-A607</f>
        <v>0.4239999999999996</v>
      </c>
      <c r="C607" s="82"/>
      <c r="D607" s="270">
        <f t="shared" ref="D607:D670" si="41">SQRT((A607*$B$7)^2+(B607*$B$8)^2+2*$B$7*A607*$B$8*B607*$D$12)</f>
        <v>9.0970378563574261</v>
      </c>
      <c r="E607" s="270">
        <f t="shared" ref="E607:E670" si="42">+A607*$B$5+B607*$B$6</f>
        <v>8.5412000000000017</v>
      </c>
    </row>
    <row r="608" spans="1:5" x14ac:dyDescent="0.5">
      <c r="A608" s="243">
        <f t="shared" si="39"/>
        <v>0.5770000000000004</v>
      </c>
      <c r="B608" s="243">
        <f t="shared" si="40"/>
        <v>0.4229999999999996</v>
      </c>
      <c r="C608" s="82"/>
      <c r="D608" s="270">
        <f t="shared" si="41"/>
        <v>9.1088180614995302</v>
      </c>
      <c r="E608" s="270">
        <f t="shared" si="42"/>
        <v>8.5486500000000021</v>
      </c>
    </row>
    <row r="609" spans="1:5" x14ac:dyDescent="0.5">
      <c r="A609" s="243">
        <f t="shared" si="39"/>
        <v>0.5780000000000004</v>
      </c>
      <c r="B609" s="243">
        <f t="shared" si="40"/>
        <v>0.4219999999999996</v>
      </c>
      <c r="C609" s="82"/>
      <c r="D609" s="270">
        <f t="shared" si="41"/>
        <v>9.1206128955240757</v>
      </c>
      <c r="E609" s="270">
        <f t="shared" si="42"/>
        <v>8.5561000000000025</v>
      </c>
    </row>
    <row r="610" spans="1:5" x14ac:dyDescent="0.5">
      <c r="A610" s="243">
        <f t="shared" ref="A610:A673" si="43">+A609+0.1%</f>
        <v>0.5790000000000004</v>
      </c>
      <c r="B610" s="243">
        <f t="shared" si="40"/>
        <v>0.4209999999999996</v>
      </c>
      <c r="C610" s="82"/>
      <c r="D610" s="270">
        <f t="shared" si="41"/>
        <v>9.1324223017499637</v>
      </c>
      <c r="E610" s="270">
        <f t="shared" si="42"/>
        <v>8.5635500000000029</v>
      </c>
    </row>
    <row r="611" spans="1:5" x14ac:dyDescent="0.5">
      <c r="A611" s="243">
        <f t="shared" si="43"/>
        <v>0.5800000000000004</v>
      </c>
      <c r="B611" s="243">
        <f t="shared" si="40"/>
        <v>0.4199999999999996</v>
      </c>
      <c r="C611" s="82"/>
      <c r="D611" s="270">
        <f t="shared" si="41"/>
        <v>9.1442462237190512</v>
      </c>
      <c r="E611" s="270">
        <f t="shared" si="42"/>
        <v>8.5710000000000015</v>
      </c>
    </row>
    <row r="612" spans="1:5" x14ac:dyDescent="0.5">
      <c r="A612" s="243">
        <f t="shared" si="43"/>
        <v>0.58100000000000041</v>
      </c>
      <c r="B612" s="243">
        <f t="shared" si="40"/>
        <v>0.41899999999999959</v>
      </c>
      <c r="C612" s="82"/>
      <c r="D612" s="270">
        <f t="shared" si="41"/>
        <v>9.1560846051956126</v>
      </c>
      <c r="E612" s="270">
        <f t="shared" si="42"/>
        <v>8.5784500000000019</v>
      </c>
    </row>
    <row r="613" spans="1:5" x14ac:dyDescent="0.5">
      <c r="A613" s="243">
        <f t="shared" si="43"/>
        <v>0.58200000000000041</v>
      </c>
      <c r="B613" s="243">
        <f t="shared" si="40"/>
        <v>0.41799999999999959</v>
      </c>
      <c r="C613" s="82"/>
      <c r="D613" s="270">
        <f t="shared" si="41"/>
        <v>9.1679373901657986</v>
      </c>
      <c r="E613" s="270">
        <f t="shared" si="42"/>
        <v>8.5859000000000023</v>
      </c>
    </row>
    <row r="614" spans="1:5" x14ac:dyDescent="0.5">
      <c r="A614" s="243">
        <f t="shared" si="43"/>
        <v>0.58300000000000041</v>
      </c>
      <c r="B614" s="243">
        <f t="shared" si="40"/>
        <v>0.41699999999999959</v>
      </c>
      <c r="C614" s="82"/>
      <c r="D614" s="270">
        <f t="shared" si="41"/>
        <v>9.1798045228370793</v>
      </c>
      <c r="E614" s="270">
        <f t="shared" si="42"/>
        <v>8.5933500000000027</v>
      </c>
    </row>
    <row r="615" spans="1:5" x14ac:dyDescent="0.5">
      <c r="A615" s="243">
        <f t="shared" si="43"/>
        <v>0.58400000000000041</v>
      </c>
      <c r="B615" s="243">
        <f t="shared" si="40"/>
        <v>0.41599999999999959</v>
      </c>
      <c r="C615" s="82"/>
      <c r="D615" s="270">
        <f t="shared" si="41"/>
        <v>9.1916859476376853</v>
      </c>
      <c r="E615" s="270">
        <f t="shared" si="42"/>
        <v>8.6008000000000031</v>
      </c>
    </row>
    <row r="616" spans="1:5" x14ac:dyDescent="0.5">
      <c r="A616" s="243">
        <f t="shared" si="43"/>
        <v>0.58500000000000041</v>
      </c>
      <c r="B616" s="243">
        <f t="shared" si="40"/>
        <v>0.41499999999999959</v>
      </c>
      <c r="C616" s="82"/>
      <c r="D616" s="270">
        <f t="shared" si="41"/>
        <v>9.2035816092160587</v>
      </c>
      <c r="E616" s="270">
        <f t="shared" si="42"/>
        <v>8.6082500000000017</v>
      </c>
    </row>
    <row r="617" spans="1:5" x14ac:dyDescent="0.5">
      <c r="A617" s="243">
        <f t="shared" si="43"/>
        <v>0.58600000000000041</v>
      </c>
      <c r="B617" s="243">
        <f t="shared" si="40"/>
        <v>0.41399999999999959</v>
      </c>
      <c r="C617" s="82"/>
      <c r="D617" s="270">
        <f t="shared" si="41"/>
        <v>9.2154914524402916</v>
      </c>
      <c r="E617" s="270">
        <f t="shared" si="42"/>
        <v>8.6157000000000039</v>
      </c>
    </row>
    <row r="618" spans="1:5" x14ac:dyDescent="0.5">
      <c r="A618" s="243">
        <f t="shared" si="43"/>
        <v>0.58700000000000041</v>
      </c>
      <c r="B618" s="243">
        <f t="shared" si="40"/>
        <v>0.41299999999999959</v>
      </c>
      <c r="C618" s="82"/>
      <c r="D618" s="270">
        <f t="shared" si="41"/>
        <v>9.2274154223975469</v>
      </c>
      <c r="E618" s="270">
        <f t="shared" si="42"/>
        <v>8.6231500000000025</v>
      </c>
    </row>
    <row r="619" spans="1:5" x14ac:dyDescent="0.5">
      <c r="A619" s="243">
        <f t="shared" si="43"/>
        <v>0.58800000000000041</v>
      </c>
      <c r="B619" s="243">
        <f t="shared" si="40"/>
        <v>0.41199999999999959</v>
      </c>
      <c r="C619" s="82"/>
      <c r="D619" s="270">
        <f t="shared" si="41"/>
        <v>9.2393534643934956</v>
      </c>
      <c r="E619" s="270">
        <f t="shared" si="42"/>
        <v>8.6306000000000029</v>
      </c>
    </row>
    <row r="620" spans="1:5" x14ac:dyDescent="0.5">
      <c r="A620" s="243">
        <f t="shared" si="43"/>
        <v>0.58900000000000041</v>
      </c>
      <c r="B620" s="243">
        <f t="shared" si="40"/>
        <v>0.41099999999999959</v>
      </c>
      <c r="C620" s="82"/>
      <c r="D620" s="270">
        <f t="shared" si="41"/>
        <v>9.2513055239517463</v>
      </c>
      <c r="E620" s="270">
        <f t="shared" si="42"/>
        <v>8.6380500000000033</v>
      </c>
    </row>
    <row r="621" spans="1:5" x14ac:dyDescent="0.5">
      <c r="A621" s="243">
        <f t="shared" si="43"/>
        <v>0.59000000000000041</v>
      </c>
      <c r="B621" s="243">
        <f t="shared" si="40"/>
        <v>0.40999999999999959</v>
      </c>
      <c r="C621" s="82"/>
      <c r="D621" s="270">
        <f t="shared" si="41"/>
        <v>9.2632715468132574</v>
      </c>
      <c r="E621" s="270">
        <f t="shared" si="42"/>
        <v>8.645500000000002</v>
      </c>
    </row>
    <row r="622" spans="1:5" x14ac:dyDescent="0.5">
      <c r="A622" s="243">
        <f t="shared" si="43"/>
        <v>0.59100000000000041</v>
      </c>
      <c r="B622" s="243">
        <f t="shared" si="40"/>
        <v>0.40899999999999959</v>
      </c>
      <c r="C622" s="82"/>
      <c r="D622" s="270">
        <f t="shared" si="41"/>
        <v>9.2752514789357647</v>
      </c>
      <c r="E622" s="270">
        <f t="shared" si="42"/>
        <v>8.6529500000000024</v>
      </c>
    </row>
    <row r="623" spans="1:5" x14ac:dyDescent="0.5">
      <c r="A623" s="243">
        <f t="shared" si="43"/>
        <v>0.59200000000000041</v>
      </c>
      <c r="B623" s="243">
        <f t="shared" si="40"/>
        <v>0.40799999999999959</v>
      </c>
      <c r="C623" s="82"/>
      <c r="D623" s="270">
        <f t="shared" si="41"/>
        <v>9.287245266493187</v>
      </c>
      <c r="E623" s="270">
        <f t="shared" si="42"/>
        <v>8.6604000000000028</v>
      </c>
    </row>
    <row r="624" spans="1:5" x14ac:dyDescent="0.5">
      <c r="A624" s="243">
        <f t="shared" si="43"/>
        <v>0.59300000000000042</v>
      </c>
      <c r="B624" s="243">
        <f t="shared" si="40"/>
        <v>0.40699999999999958</v>
      </c>
      <c r="C624" s="82"/>
      <c r="D624" s="270">
        <f t="shared" si="41"/>
        <v>9.2992528558750394</v>
      </c>
      <c r="E624" s="270">
        <f t="shared" si="42"/>
        <v>8.6678500000000032</v>
      </c>
    </row>
    <row r="625" spans="1:5" x14ac:dyDescent="0.5">
      <c r="A625" s="243">
        <f t="shared" si="43"/>
        <v>0.59400000000000042</v>
      </c>
      <c r="B625" s="243">
        <f t="shared" si="40"/>
        <v>0.40599999999999958</v>
      </c>
      <c r="C625" s="82"/>
      <c r="D625" s="270">
        <f t="shared" si="41"/>
        <v>9.3112741936858505</v>
      </c>
      <c r="E625" s="270">
        <f t="shared" si="42"/>
        <v>8.6753000000000018</v>
      </c>
    </row>
    <row r="626" spans="1:5" x14ac:dyDescent="0.5">
      <c r="A626" s="243">
        <f t="shared" si="43"/>
        <v>0.59500000000000042</v>
      </c>
      <c r="B626" s="243">
        <f t="shared" si="40"/>
        <v>0.40499999999999958</v>
      </c>
      <c r="C626" s="82"/>
      <c r="D626" s="270">
        <f t="shared" si="41"/>
        <v>9.3233092267445521</v>
      </c>
      <c r="E626" s="270">
        <f t="shared" si="42"/>
        <v>8.6827500000000022</v>
      </c>
    </row>
    <row r="627" spans="1:5" x14ac:dyDescent="0.5">
      <c r="A627" s="243">
        <f t="shared" si="43"/>
        <v>0.59600000000000042</v>
      </c>
      <c r="B627" s="243">
        <f t="shared" si="40"/>
        <v>0.40399999999999958</v>
      </c>
      <c r="C627" s="82"/>
      <c r="D627" s="270">
        <f t="shared" si="41"/>
        <v>9.3353579020838886</v>
      </c>
      <c r="E627" s="270">
        <f t="shared" si="42"/>
        <v>8.6902000000000026</v>
      </c>
    </row>
    <row r="628" spans="1:5" x14ac:dyDescent="0.5">
      <c r="A628" s="243">
        <f t="shared" si="43"/>
        <v>0.59700000000000042</v>
      </c>
      <c r="B628" s="243">
        <f t="shared" si="40"/>
        <v>0.40299999999999958</v>
      </c>
      <c r="C628" s="82"/>
      <c r="D628" s="270">
        <f t="shared" si="41"/>
        <v>9.3474201669498136</v>
      </c>
      <c r="E628" s="270">
        <f t="shared" si="42"/>
        <v>8.697650000000003</v>
      </c>
    </row>
    <row r="629" spans="1:5" x14ac:dyDescent="0.5">
      <c r="A629" s="243">
        <f t="shared" si="43"/>
        <v>0.59800000000000042</v>
      </c>
      <c r="B629" s="243">
        <f t="shared" si="40"/>
        <v>0.40199999999999958</v>
      </c>
      <c r="C629" s="82"/>
      <c r="D629" s="270">
        <f t="shared" si="41"/>
        <v>9.3594959688008892</v>
      </c>
      <c r="E629" s="270">
        <f t="shared" si="42"/>
        <v>8.7051000000000016</v>
      </c>
    </row>
    <row r="630" spans="1:5" x14ac:dyDescent="0.5">
      <c r="A630" s="243">
        <f t="shared" si="43"/>
        <v>0.59900000000000042</v>
      </c>
      <c r="B630" s="243">
        <f t="shared" si="40"/>
        <v>0.40099999999999958</v>
      </c>
      <c r="C630" s="82"/>
      <c r="D630" s="270">
        <f t="shared" si="41"/>
        <v>9.3715852553076679</v>
      </c>
      <c r="E630" s="270">
        <f t="shared" si="42"/>
        <v>8.7125500000000038</v>
      </c>
    </row>
    <row r="631" spans="1:5" x14ac:dyDescent="0.5">
      <c r="A631" s="243">
        <f t="shared" si="43"/>
        <v>0.60000000000000042</v>
      </c>
      <c r="B631" s="243">
        <f t="shared" si="40"/>
        <v>0.39999999999999958</v>
      </c>
      <c r="C631" s="82"/>
      <c r="D631" s="270">
        <f t="shared" si="41"/>
        <v>9.3836879743520942</v>
      </c>
      <c r="E631" s="270">
        <f t="shared" si="42"/>
        <v>8.7200000000000024</v>
      </c>
    </row>
    <row r="632" spans="1:5" x14ac:dyDescent="0.5">
      <c r="A632" s="243">
        <f t="shared" si="43"/>
        <v>0.60100000000000042</v>
      </c>
      <c r="B632" s="243">
        <f t="shared" si="40"/>
        <v>0.39899999999999958</v>
      </c>
      <c r="C632" s="82"/>
      <c r="D632" s="270">
        <f t="shared" si="41"/>
        <v>9.3958040740268789</v>
      </c>
      <c r="E632" s="270">
        <f t="shared" si="42"/>
        <v>8.7274500000000028</v>
      </c>
    </row>
    <row r="633" spans="1:5" x14ac:dyDescent="0.5">
      <c r="A633" s="243">
        <f t="shared" si="43"/>
        <v>0.60200000000000042</v>
      </c>
      <c r="B633" s="243">
        <f t="shared" si="40"/>
        <v>0.39799999999999958</v>
      </c>
      <c r="C633" s="82"/>
      <c r="D633" s="270">
        <f t="shared" si="41"/>
        <v>9.4079335026348954</v>
      </c>
      <c r="E633" s="270">
        <f t="shared" si="42"/>
        <v>8.7349000000000032</v>
      </c>
    </row>
    <row r="634" spans="1:5" x14ac:dyDescent="0.5">
      <c r="A634" s="243">
        <f t="shared" si="43"/>
        <v>0.60300000000000042</v>
      </c>
      <c r="B634" s="243">
        <f t="shared" si="40"/>
        <v>0.39699999999999958</v>
      </c>
      <c r="C634" s="82"/>
      <c r="D634" s="270">
        <f t="shared" si="41"/>
        <v>9.4200762086885526</v>
      </c>
      <c r="E634" s="270">
        <f t="shared" si="42"/>
        <v>8.7423500000000036</v>
      </c>
    </row>
    <row r="635" spans="1:5" x14ac:dyDescent="0.5">
      <c r="A635" s="243">
        <f t="shared" si="43"/>
        <v>0.60400000000000043</v>
      </c>
      <c r="B635" s="243">
        <f t="shared" si="40"/>
        <v>0.39599999999999957</v>
      </c>
      <c r="C635" s="82"/>
      <c r="D635" s="270">
        <f t="shared" si="41"/>
        <v>9.4322321409091767</v>
      </c>
      <c r="E635" s="270">
        <f t="shared" si="42"/>
        <v>8.7498000000000022</v>
      </c>
    </row>
    <row r="636" spans="1:5" x14ac:dyDescent="0.5">
      <c r="A636" s="243">
        <f t="shared" si="43"/>
        <v>0.60500000000000043</v>
      </c>
      <c r="B636" s="243">
        <f t="shared" si="40"/>
        <v>0.39499999999999957</v>
      </c>
      <c r="C636" s="82"/>
      <c r="D636" s="270">
        <f t="shared" si="41"/>
        <v>9.4444012482263862</v>
      </c>
      <c r="E636" s="270">
        <f t="shared" si="42"/>
        <v>8.7572500000000026</v>
      </c>
    </row>
    <row r="637" spans="1:5" x14ac:dyDescent="0.5">
      <c r="A637" s="243">
        <f t="shared" si="43"/>
        <v>0.60600000000000043</v>
      </c>
      <c r="B637" s="243">
        <f t="shared" si="40"/>
        <v>0.39399999999999957</v>
      </c>
      <c r="C637" s="82"/>
      <c r="D637" s="270">
        <f t="shared" si="41"/>
        <v>9.4565834797774659</v>
      </c>
      <c r="E637" s="270">
        <f t="shared" si="42"/>
        <v>8.764700000000003</v>
      </c>
    </row>
    <row r="638" spans="1:5" x14ac:dyDescent="0.5">
      <c r="A638" s="243">
        <f t="shared" si="43"/>
        <v>0.60700000000000043</v>
      </c>
      <c r="B638" s="243">
        <f t="shared" si="40"/>
        <v>0.39299999999999957</v>
      </c>
      <c r="C638" s="82"/>
      <c r="D638" s="270">
        <f t="shared" si="41"/>
        <v>9.468778784906748</v>
      </c>
      <c r="E638" s="270">
        <f t="shared" si="42"/>
        <v>8.7721500000000034</v>
      </c>
    </row>
    <row r="639" spans="1:5" x14ac:dyDescent="0.5">
      <c r="A639" s="243">
        <f t="shared" si="43"/>
        <v>0.60800000000000043</v>
      </c>
      <c r="B639" s="243">
        <f t="shared" si="40"/>
        <v>0.39199999999999957</v>
      </c>
      <c r="C639" s="82"/>
      <c r="D639" s="270">
        <f t="shared" si="41"/>
        <v>9.4809871131649626</v>
      </c>
      <c r="E639" s="270">
        <f t="shared" si="42"/>
        <v>8.7796000000000021</v>
      </c>
    </row>
    <row r="640" spans="1:5" x14ac:dyDescent="0.5">
      <c r="A640" s="243">
        <f t="shared" si="43"/>
        <v>0.60900000000000043</v>
      </c>
      <c r="B640" s="243">
        <f t="shared" si="40"/>
        <v>0.39099999999999957</v>
      </c>
      <c r="C640" s="82"/>
      <c r="D640" s="270">
        <f t="shared" si="41"/>
        <v>9.4932084143086275</v>
      </c>
      <c r="E640" s="270">
        <f t="shared" si="42"/>
        <v>8.7870500000000025</v>
      </c>
    </row>
    <row r="641" spans="1:5" x14ac:dyDescent="0.5">
      <c r="A641" s="243">
        <f t="shared" si="43"/>
        <v>0.61000000000000043</v>
      </c>
      <c r="B641" s="243">
        <f t="shared" si="40"/>
        <v>0.38999999999999957</v>
      </c>
      <c r="C641" s="82"/>
      <c r="D641" s="270">
        <f t="shared" si="41"/>
        <v>9.5054426382993906</v>
      </c>
      <c r="E641" s="270">
        <f t="shared" si="42"/>
        <v>8.7945000000000029</v>
      </c>
    </row>
    <row r="642" spans="1:5" x14ac:dyDescent="0.5">
      <c r="A642" s="243">
        <f t="shared" si="43"/>
        <v>0.61100000000000043</v>
      </c>
      <c r="B642" s="243">
        <f t="shared" si="40"/>
        <v>0.38899999999999957</v>
      </c>
      <c r="C642" s="82"/>
      <c r="D642" s="270">
        <f t="shared" si="41"/>
        <v>9.5176897353034207</v>
      </c>
      <c r="E642" s="270">
        <f t="shared" si="42"/>
        <v>8.8019500000000015</v>
      </c>
    </row>
    <row r="643" spans="1:5" x14ac:dyDescent="0.5">
      <c r="A643" s="243">
        <f t="shared" si="43"/>
        <v>0.61200000000000043</v>
      </c>
      <c r="B643" s="243">
        <f t="shared" si="40"/>
        <v>0.38799999999999957</v>
      </c>
      <c r="C643" s="82"/>
      <c r="D643" s="270">
        <f t="shared" si="41"/>
        <v>9.5299496556907428</v>
      </c>
      <c r="E643" s="270">
        <f t="shared" si="42"/>
        <v>8.8094000000000037</v>
      </c>
    </row>
    <row r="644" spans="1:5" x14ac:dyDescent="0.5">
      <c r="A644" s="243">
        <f t="shared" si="43"/>
        <v>0.61300000000000043</v>
      </c>
      <c r="B644" s="243">
        <f t="shared" si="40"/>
        <v>0.38699999999999957</v>
      </c>
      <c r="C644" s="82"/>
      <c r="D644" s="270">
        <f t="shared" si="41"/>
        <v>9.5422223500346135</v>
      </c>
      <c r="E644" s="270">
        <f t="shared" si="42"/>
        <v>8.8168500000000023</v>
      </c>
    </row>
    <row r="645" spans="1:5" x14ac:dyDescent="0.5">
      <c r="A645" s="243">
        <f t="shared" si="43"/>
        <v>0.61400000000000043</v>
      </c>
      <c r="B645" s="243">
        <f t="shared" si="40"/>
        <v>0.38599999999999957</v>
      </c>
      <c r="C645" s="82"/>
      <c r="D645" s="270">
        <f t="shared" si="41"/>
        <v>9.5545077691108755</v>
      </c>
      <c r="E645" s="270">
        <f t="shared" si="42"/>
        <v>8.8243000000000027</v>
      </c>
    </row>
    <row r="646" spans="1:5" x14ac:dyDescent="0.5">
      <c r="A646" s="243">
        <f t="shared" si="43"/>
        <v>0.61500000000000044</v>
      </c>
      <c r="B646" s="243">
        <f t="shared" si="40"/>
        <v>0.38499999999999956</v>
      </c>
      <c r="C646" s="82"/>
      <c r="D646" s="270">
        <f t="shared" si="41"/>
        <v>9.5668058638973168</v>
      </c>
      <c r="E646" s="270">
        <f t="shared" si="42"/>
        <v>8.8317500000000031</v>
      </c>
    </row>
    <row r="647" spans="1:5" x14ac:dyDescent="0.5">
      <c r="A647" s="243">
        <f t="shared" si="43"/>
        <v>0.61600000000000044</v>
      </c>
      <c r="B647" s="243">
        <f t="shared" si="40"/>
        <v>0.38399999999999956</v>
      </c>
      <c r="C647" s="82"/>
      <c r="D647" s="270">
        <f t="shared" si="41"/>
        <v>9.5791165855730185</v>
      </c>
      <c r="E647" s="270">
        <f t="shared" si="42"/>
        <v>8.8392000000000035</v>
      </c>
    </row>
    <row r="648" spans="1:5" x14ac:dyDescent="0.5">
      <c r="A648" s="243">
        <f t="shared" si="43"/>
        <v>0.61700000000000044</v>
      </c>
      <c r="B648" s="243">
        <f t="shared" si="40"/>
        <v>0.38299999999999956</v>
      </c>
      <c r="C648" s="82"/>
      <c r="D648" s="270">
        <f t="shared" si="41"/>
        <v>9.5914398855177172</v>
      </c>
      <c r="E648" s="270">
        <f t="shared" si="42"/>
        <v>8.8466500000000039</v>
      </c>
    </row>
    <row r="649" spans="1:5" x14ac:dyDescent="0.5">
      <c r="A649" s="243">
        <f t="shared" si="43"/>
        <v>0.61800000000000044</v>
      </c>
      <c r="B649" s="243">
        <f t="shared" si="40"/>
        <v>0.38199999999999956</v>
      </c>
      <c r="C649" s="82"/>
      <c r="D649" s="270">
        <f t="shared" si="41"/>
        <v>9.6037757153111443</v>
      </c>
      <c r="E649" s="270">
        <f t="shared" si="42"/>
        <v>8.8541000000000025</v>
      </c>
    </row>
    <row r="650" spans="1:5" x14ac:dyDescent="0.5">
      <c r="A650" s="243">
        <f t="shared" si="43"/>
        <v>0.61900000000000044</v>
      </c>
      <c r="B650" s="243">
        <f t="shared" si="40"/>
        <v>0.38099999999999956</v>
      </c>
      <c r="C650" s="82"/>
      <c r="D650" s="270">
        <f t="shared" si="41"/>
        <v>9.6161240267323969</v>
      </c>
      <c r="E650" s="270">
        <f t="shared" si="42"/>
        <v>8.8615500000000029</v>
      </c>
    </row>
    <row r="651" spans="1:5" x14ac:dyDescent="0.5">
      <c r="A651" s="243">
        <f t="shared" si="43"/>
        <v>0.62000000000000044</v>
      </c>
      <c r="B651" s="243">
        <f t="shared" si="40"/>
        <v>0.37999999999999956</v>
      </c>
      <c r="C651" s="82"/>
      <c r="D651" s="270">
        <f t="shared" si="41"/>
        <v>9.6284847717592665</v>
      </c>
      <c r="E651" s="270">
        <f t="shared" si="42"/>
        <v>8.8690000000000033</v>
      </c>
    </row>
    <row r="652" spans="1:5" x14ac:dyDescent="0.5">
      <c r="A652" s="243">
        <f t="shared" si="43"/>
        <v>0.62100000000000044</v>
      </c>
      <c r="B652" s="243">
        <f t="shared" si="40"/>
        <v>0.37899999999999956</v>
      </c>
      <c r="C652" s="82"/>
      <c r="D652" s="270">
        <f t="shared" si="41"/>
        <v>9.640857902567598</v>
      </c>
      <c r="E652" s="270">
        <f t="shared" si="42"/>
        <v>8.8764500000000037</v>
      </c>
    </row>
    <row r="653" spans="1:5" x14ac:dyDescent="0.5">
      <c r="A653" s="243">
        <f t="shared" si="43"/>
        <v>0.62200000000000044</v>
      </c>
      <c r="B653" s="243">
        <f t="shared" si="40"/>
        <v>0.37799999999999956</v>
      </c>
      <c r="C653" s="82"/>
      <c r="D653" s="270">
        <f t="shared" si="41"/>
        <v>9.6532433715306318</v>
      </c>
      <c r="E653" s="270">
        <f t="shared" si="42"/>
        <v>8.8839000000000024</v>
      </c>
    </row>
    <row r="654" spans="1:5" x14ac:dyDescent="0.5">
      <c r="A654" s="243">
        <f t="shared" si="43"/>
        <v>0.62300000000000044</v>
      </c>
      <c r="B654" s="243">
        <f t="shared" si="40"/>
        <v>0.37699999999999956</v>
      </c>
      <c r="C654" s="82"/>
      <c r="D654" s="270">
        <f t="shared" si="41"/>
        <v>9.6656411312183579</v>
      </c>
      <c r="E654" s="270">
        <f t="shared" si="42"/>
        <v>8.8913500000000028</v>
      </c>
    </row>
    <row r="655" spans="1:5" x14ac:dyDescent="0.5">
      <c r="A655" s="243">
        <f t="shared" si="43"/>
        <v>0.62400000000000044</v>
      </c>
      <c r="B655" s="243">
        <f t="shared" si="40"/>
        <v>0.37599999999999956</v>
      </c>
      <c r="C655" s="82"/>
      <c r="D655" s="270">
        <f t="shared" si="41"/>
        <v>9.6780511343968474</v>
      </c>
      <c r="E655" s="270">
        <f t="shared" si="42"/>
        <v>8.8988000000000032</v>
      </c>
    </row>
    <row r="656" spans="1:5" x14ac:dyDescent="0.5">
      <c r="A656" s="243">
        <f t="shared" si="43"/>
        <v>0.62500000000000044</v>
      </c>
      <c r="B656" s="243">
        <f t="shared" si="40"/>
        <v>0.37499999999999956</v>
      </c>
      <c r="C656" s="82"/>
      <c r="D656" s="270">
        <f t="shared" si="41"/>
        <v>9.6904733340276064</v>
      </c>
      <c r="E656" s="270">
        <f t="shared" si="42"/>
        <v>8.9062500000000036</v>
      </c>
    </row>
    <row r="657" spans="1:5" x14ac:dyDescent="0.5">
      <c r="A657" s="243">
        <f t="shared" si="43"/>
        <v>0.62600000000000044</v>
      </c>
      <c r="B657" s="243">
        <f t="shared" si="40"/>
        <v>0.37399999999999956</v>
      </c>
      <c r="C657" s="82"/>
      <c r="D657" s="270">
        <f t="shared" si="41"/>
        <v>9.702907683266913</v>
      </c>
      <c r="E657" s="270">
        <f t="shared" si="42"/>
        <v>8.9137000000000022</v>
      </c>
    </row>
    <row r="658" spans="1:5" x14ac:dyDescent="0.5">
      <c r="A658" s="243">
        <f t="shared" si="43"/>
        <v>0.62700000000000045</v>
      </c>
      <c r="B658" s="243">
        <f t="shared" si="40"/>
        <v>0.37299999999999955</v>
      </c>
      <c r="C658" s="82"/>
      <c r="D658" s="270">
        <f t="shared" si="41"/>
        <v>9.7153541354651658</v>
      </c>
      <c r="E658" s="270">
        <f t="shared" si="42"/>
        <v>8.9211500000000026</v>
      </c>
    </row>
    <row r="659" spans="1:5" x14ac:dyDescent="0.5">
      <c r="A659" s="243">
        <f t="shared" si="43"/>
        <v>0.62800000000000045</v>
      </c>
      <c r="B659" s="243">
        <f t="shared" si="40"/>
        <v>0.37199999999999955</v>
      </c>
      <c r="C659" s="82"/>
      <c r="D659" s="270">
        <f t="shared" si="41"/>
        <v>9.7278126441662174</v>
      </c>
      <c r="E659" s="270">
        <f t="shared" si="42"/>
        <v>8.928600000000003</v>
      </c>
    </row>
    <row r="660" spans="1:5" x14ac:dyDescent="0.5">
      <c r="A660" s="243">
        <f t="shared" si="43"/>
        <v>0.62900000000000045</v>
      </c>
      <c r="B660" s="243">
        <f t="shared" si="40"/>
        <v>0.37099999999999955</v>
      </c>
      <c r="C660" s="82"/>
      <c r="D660" s="270">
        <f t="shared" si="41"/>
        <v>9.7402831631067137</v>
      </c>
      <c r="E660" s="270">
        <f t="shared" si="42"/>
        <v>8.9360500000000034</v>
      </c>
    </row>
    <row r="661" spans="1:5" x14ac:dyDescent="0.5">
      <c r="A661" s="243">
        <f t="shared" si="43"/>
        <v>0.63000000000000045</v>
      </c>
      <c r="B661" s="243">
        <f t="shared" si="40"/>
        <v>0.36999999999999955</v>
      </c>
      <c r="C661" s="82"/>
      <c r="D661" s="270">
        <f t="shared" si="41"/>
        <v>9.7527656462154422</v>
      </c>
      <c r="E661" s="270">
        <f t="shared" si="42"/>
        <v>8.9435000000000038</v>
      </c>
    </row>
    <row r="662" spans="1:5" x14ac:dyDescent="0.5">
      <c r="A662" s="243">
        <f t="shared" si="43"/>
        <v>0.63100000000000045</v>
      </c>
      <c r="B662" s="243">
        <f t="shared" si="40"/>
        <v>0.36899999999999955</v>
      </c>
      <c r="C662" s="82"/>
      <c r="D662" s="270">
        <f t="shared" si="41"/>
        <v>9.7652600476126636</v>
      </c>
      <c r="E662" s="270">
        <f t="shared" si="42"/>
        <v>8.9509500000000024</v>
      </c>
    </row>
    <row r="663" spans="1:5" x14ac:dyDescent="0.5">
      <c r="A663" s="243">
        <f t="shared" si="43"/>
        <v>0.63200000000000045</v>
      </c>
      <c r="B663" s="243">
        <f t="shared" si="40"/>
        <v>0.36799999999999955</v>
      </c>
      <c r="C663" s="82"/>
      <c r="D663" s="270">
        <f t="shared" si="41"/>
        <v>9.777766321609457</v>
      </c>
      <c r="E663" s="270">
        <f t="shared" si="42"/>
        <v>8.9584000000000028</v>
      </c>
    </row>
    <row r="664" spans="1:5" x14ac:dyDescent="0.5">
      <c r="A664" s="243">
        <f t="shared" si="43"/>
        <v>0.63300000000000045</v>
      </c>
      <c r="B664" s="243">
        <f t="shared" si="40"/>
        <v>0.36699999999999955</v>
      </c>
      <c r="C664" s="82"/>
      <c r="D664" s="270">
        <f t="shared" si="41"/>
        <v>9.7902844227070407</v>
      </c>
      <c r="E664" s="270">
        <f t="shared" si="42"/>
        <v>8.9658500000000032</v>
      </c>
    </row>
    <row r="665" spans="1:5" x14ac:dyDescent="0.5">
      <c r="A665" s="243">
        <f t="shared" si="43"/>
        <v>0.63400000000000045</v>
      </c>
      <c r="B665" s="243">
        <f t="shared" si="40"/>
        <v>0.36599999999999955</v>
      </c>
      <c r="C665" s="82"/>
      <c r="D665" s="270">
        <f t="shared" si="41"/>
        <v>9.8028143055961294</v>
      </c>
      <c r="E665" s="270">
        <f t="shared" si="42"/>
        <v>8.9733000000000036</v>
      </c>
    </row>
    <row r="666" spans="1:5" x14ac:dyDescent="0.5">
      <c r="A666" s="243">
        <f t="shared" si="43"/>
        <v>0.63500000000000045</v>
      </c>
      <c r="B666" s="243">
        <f t="shared" si="40"/>
        <v>0.36499999999999955</v>
      </c>
      <c r="C666" s="82"/>
      <c r="D666" s="270">
        <f t="shared" si="41"/>
        <v>9.8153559251562594</v>
      </c>
      <c r="E666" s="270">
        <f t="shared" si="42"/>
        <v>8.9807500000000022</v>
      </c>
    </row>
    <row r="667" spans="1:5" x14ac:dyDescent="0.5">
      <c r="A667" s="243">
        <f t="shared" si="43"/>
        <v>0.63600000000000045</v>
      </c>
      <c r="B667" s="243">
        <f t="shared" si="40"/>
        <v>0.36399999999999955</v>
      </c>
      <c r="C667" s="82"/>
      <c r="D667" s="270">
        <f t="shared" si="41"/>
        <v>9.8279092364551328</v>
      </c>
      <c r="E667" s="270">
        <f t="shared" si="42"/>
        <v>8.9882000000000026</v>
      </c>
    </row>
    <row r="668" spans="1:5" x14ac:dyDescent="0.5">
      <c r="A668" s="243">
        <f t="shared" si="43"/>
        <v>0.63700000000000045</v>
      </c>
      <c r="B668" s="243">
        <f t="shared" si="40"/>
        <v>0.36299999999999955</v>
      </c>
      <c r="C668" s="82"/>
      <c r="D668" s="270">
        <f t="shared" si="41"/>
        <v>9.8404741947479408</v>
      </c>
      <c r="E668" s="270">
        <f t="shared" si="42"/>
        <v>8.995650000000003</v>
      </c>
    </row>
    <row r="669" spans="1:5" x14ac:dyDescent="0.5">
      <c r="A669" s="243">
        <f t="shared" si="43"/>
        <v>0.63800000000000046</v>
      </c>
      <c r="B669" s="243">
        <f t="shared" si="40"/>
        <v>0.36199999999999954</v>
      </c>
      <c r="C669" s="82"/>
      <c r="D669" s="270">
        <f t="shared" si="41"/>
        <v>9.8530507554767084</v>
      </c>
      <c r="E669" s="270">
        <f t="shared" si="42"/>
        <v>9.0031000000000034</v>
      </c>
    </row>
    <row r="670" spans="1:5" x14ac:dyDescent="0.5">
      <c r="A670" s="243">
        <f t="shared" si="43"/>
        <v>0.63900000000000046</v>
      </c>
      <c r="B670" s="243">
        <f t="shared" si="40"/>
        <v>0.36099999999999954</v>
      </c>
      <c r="C670" s="82"/>
      <c r="D670" s="270">
        <f t="shared" si="41"/>
        <v>9.8656388742696279</v>
      </c>
      <c r="E670" s="270">
        <f t="shared" si="42"/>
        <v>9.0105500000000021</v>
      </c>
    </row>
    <row r="671" spans="1:5" x14ac:dyDescent="0.5">
      <c r="A671" s="243">
        <f t="shared" si="43"/>
        <v>0.64000000000000046</v>
      </c>
      <c r="B671" s="243">
        <f t="shared" ref="B671:B734" si="44">1-A671</f>
        <v>0.35999999999999954</v>
      </c>
      <c r="C671" s="82"/>
      <c r="D671" s="270">
        <f t="shared" ref="D671:D734" si="45">SQRT((A671*$B$7)^2+(B671*$B$8)^2+2*$B$7*A671*$B$8*B671*$D$12)</f>
        <v>9.8782385069404004</v>
      </c>
      <c r="E671" s="270">
        <f t="shared" ref="E671:E734" si="46">+A671*$B$5+B671*$B$6</f>
        <v>9.0180000000000025</v>
      </c>
    </row>
    <row r="672" spans="1:5" x14ac:dyDescent="0.5">
      <c r="A672" s="243">
        <f t="shared" si="43"/>
        <v>0.64100000000000046</v>
      </c>
      <c r="B672" s="243">
        <f t="shared" si="44"/>
        <v>0.35899999999999954</v>
      </c>
      <c r="C672" s="82"/>
      <c r="D672" s="270">
        <f t="shared" si="45"/>
        <v>9.8908496094875549</v>
      </c>
      <c r="E672" s="270">
        <f t="shared" si="46"/>
        <v>9.0254500000000029</v>
      </c>
    </row>
    <row r="673" spans="1:5" x14ac:dyDescent="0.5">
      <c r="A673" s="243">
        <f t="shared" si="43"/>
        <v>0.64200000000000046</v>
      </c>
      <c r="B673" s="243">
        <f t="shared" si="44"/>
        <v>0.35799999999999954</v>
      </c>
      <c r="C673" s="82"/>
      <c r="D673" s="270">
        <f t="shared" si="45"/>
        <v>9.9034721380937967</v>
      </c>
      <c r="E673" s="270">
        <f t="shared" si="46"/>
        <v>9.0329000000000033</v>
      </c>
    </row>
    <row r="674" spans="1:5" x14ac:dyDescent="0.5">
      <c r="A674" s="243">
        <f t="shared" ref="A674:A737" si="47">+A673+0.1%</f>
        <v>0.64300000000000046</v>
      </c>
      <c r="B674" s="243">
        <f t="shared" si="44"/>
        <v>0.35699999999999954</v>
      </c>
      <c r="C674" s="82"/>
      <c r="D674" s="270">
        <f t="shared" si="45"/>
        <v>9.9161060491253377</v>
      </c>
      <c r="E674" s="270">
        <f t="shared" si="46"/>
        <v>9.0403500000000037</v>
      </c>
    </row>
    <row r="675" spans="1:5" x14ac:dyDescent="0.5">
      <c r="A675" s="243">
        <f t="shared" si="47"/>
        <v>0.64400000000000046</v>
      </c>
      <c r="B675" s="243">
        <f t="shared" si="44"/>
        <v>0.35599999999999954</v>
      </c>
      <c r="C675" s="82"/>
      <c r="D675" s="270">
        <f t="shared" si="45"/>
        <v>9.9287512991312319</v>
      </c>
      <c r="E675" s="270">
        <f t="shared" si="46"/>
        <v>9.0478000000000023</v>
      </c>
    </row>
    <row r="676" spans="1:5" x14ac:dyDescent="0.5">
      <c r="A676" s="243">
        <f t="shared" si="47"/>
        <v>0.64500000000000046</v>
      </c>
      <c r="B676" s="243">
        <f t="shared" si="44"/>
        <v>0.35499999999999954</v>
      </c>
      <c r="C676" s="82"/>
      <c r="D676" s="270">
        <f t="shared" si="45"/>
        <v>9.9414078448427077</v>
      </c>
      <c r="E676" s="270">
        <f t="shared" si="46"/>
        <v>9.0552500000000027</v>
      </c>
    </row>
    <row r="677" spans="1:5" x14ac:dyDescent="0.5">
      <c r="A677" s="243">
        <f t="shared" si="47"/>
        <v>0.64600000000000046</v>
      </c>
      <c r="B677" s="243">
        <f t="shared" si="44"/>
        <v>0.35399999999999954</v>
      </c>
      <c r="C677" s="82"/>
      <c r="D677" s="270">
        <f t="shared" si="45"/>
        <v>9.954075643172505</v>
      </c>
      <c r="E677" s="270">
        <f t="shared" si="46"/>
        <v>9.0627000000000031</v>
      </c>
    </row>
    <row r="678" spans="1:5" x14ac:dyDescent="0.5">
      <c r="A678" s="243">
        <f t="shared" si="47"/>
        <v>0.64700000000000046</v>
      </c>
      <c r="B678" s="243">
        <f t="shared" si="44"/>
        <v>0.35299999999999954</v>
      </c>
      <c r="C678" s="82"/>
      <c r="D678" s="270">
        <f t="shared" si="45"/>
        <v>9.9667546512142113</v>
      </c>
      <c r="E678" s="270">
        <f t="shared" si="46"/>
        <v>9.0701500000000035</v>
      </c>
    </row>
    <row r="679" spans="1:5" x14ac:dyDescent="0.5">
      <c r="A679" s="243">
        <f t="shared" si="47"/>
        <v>0.64800000000000046</v>
      </c>
      <c r="B679" s="243">
        <f t="shared" si="44"/>
        <v>0.35199999999999954</v>
      </c>
      <c r="C679" s="82"/>
      <c r="D679" s="270">
        <f t="shared" si="45"/>
        <v>9.9794448262415933</v>
      </c>
      <c r="E679" s="270">
        <f t="shared" si="46"/>
        <v>9.0776000000000039</v>
      </c>
    </row>
    <row r="680" spans="1:5" x14ac:dyDescent="0.5">
      <c r="A680" s="243">
        <f t="shared" si="47"/>
        <v>0.64900000000000047</v>
      </c>
      <c r="B680" s="243">
        <f t="shared" si="44"/>
        <v>0.35099999999999953</v>
      </c>
      <c r="C680" s="82"/>
      <c r="D680" s="270">
        <f t="shared" si="45"/>
        <v>9.9921461257079365</v>
      </c>
      <c r="E680" s="270">
        <f t="shared" si="46"/>
        <v>9.0850500000000025</v>
      </c>
    </row>
    <row r="681" spans="1:5" x14ac:dyDescent="0.5">
      <c r="A681" s="243">
        <f t="shared" si="47"/>
        <v>0.65000000000000047</v>
      </c>
      <c r="B681" s="243">
        <f t="shared" si="44"/>
        <v>0.34999999999999953</v>
      </c>
      <c r="C681" s="82"/>
      <c r="D681" s="270">
        <f t="shared" si="45"/>
        <v>10.004858507245373</v>
      </c>
      <c r="E681" s="270">
        <f t="shared" si="46"/>
        <v>9.0925000000000029</v>
      </c>
    </row>
    <row r="682" spans="1:5" x14ac:dyDescent="0.5">
      <c r="A682" s="243">
        <f t="shared" si="47"/>
        <v>0.65100000000000047</v>
      </c>
      <c r="B682" s="243">
        <f t="shared" si="44"/>
        <v>0.34899999999999953</v>
      </c>
      <c r="C682" s="82"/>
      <c r="D682" s="270">
        <f t="shared" si="45"/>
        <v>10.017581928664228</v>
      </c>
      <c r="E682" s="270">
        <f t="shared" si="46"/>
        <v>9.0999500000000033</v>
      </c>
    </row>
    <row r="683" spans="1:5" x14ac:dyDescent="0.5">
      <c r="A683" s="243">
        <f t="shared" si="47"/>
        <v>0.65200000000000047</v>
      </c>
      <c r="B683" s="243">
        <f t="shared" si="44"/>
        <v>0.34799999999999953</v>
      </c>
      <c r="C683" s="82"/>
      <c r="D683" s="270">
        <f t="shared" si="45"/>
        <v>10.030316347952347</v>
      </c>
      <c r="E683" s="270">
        <f t="shared" si="46"/>
        <v>9.1074000000000037</v>
      </c>
    </row>
    <row r="684" spans="1:5" x14ac:dyDescent="0.5">
      <c r="A684" s="243">
        <f t="shared" si="47"/>
        <v>0.65300000000000047</v>
      </c>
      <c r="B684" s="243">
        <f t="shared" si="44"/>
        <v>0.34699999999999953</v>
      </c>
      <c r="C684" s="82"/>
      <c r="D684" s="270">
        <f t="shared" si="45"/>
        <v>10.043061723274437</v>
      </c>
      <c r="E684" s="270">
        <f t="shared" si="46"/>
        <v>9.1148500000000023</v>
      </c>
    </row>
    <row r="685" spans="1:5" x14ac:dyDescent="0.5">
      <c r="A685" s="243">
        <f t="shared" si="47"/>
        <v>0.65400000000000047</v>
      </c>
      <c r="B685" s="243">
        <f t="shared" si="44"/>
        <v>0.34599999999999953</v>
      </c>
      <c r="C685" s="82"/>
      <c r="D685" s="270">
        <f t="shared" si="45"/>
        <v>10.055818012971402</v>
      </c>
      <c r="E685" s="270">
        <f t="shared" si="46"/>
        <v>9.1223000000000027</v>
      </c>
    </row>
    <row r="686" spans="1:5" x14ac:dyDescent="0.5">
      <c r="A686" s="243">
        <f t="shared" si="47"/>
        <v>0.65500000000000047</v>
      </c>
      <c r="B686" s="243">
        <f t="shared" si="44"/>
        <v>0.34499999999999953</v>
      </c>
      <c r="C686" s="82"/>
      <c r="D686" s="270">
        <f t="shared" si="45"/>
        <v>10.068585175559679</v>
      </c>
      <c r="E686" s="270">
        <f t="shared" si="46"/>
        <v>9.1297500000000031</v>
      </c>
    </row>
    <row r="687" spans="1:5" x14ac:dyDescent="0.5">
      <c r="A687" s="243">
        <f t="shared" si="47"/>
        <v>0.65600000000000047</v>
      </c>
      <c r="B687" s="243">
        <f t="shared" si="44"/>
        <v>0.34399999999999953</v>
      </c>
      <c r="C687" s="82"/>
      <c r="D687" s="270">
        <f t="shared" si="45"/>
        <v>10.081363169730576</v>
      </c>
      <c r="E687" s="270">
        <f t="shared" si="46"/>
        <v>9.1372000000000035</v>
      </c>
    </row>
    <row r="688" spans="1:5" x14ac:dyDescent="0.5">
      <c r="A688" s="243">
        <f t="shared" si="47"/>
        <v>0.65700000000000047</v>
      </c>
      <c r="B688" s="243">
        <f t="shared" si="44"/>
        <v>0.34299999999999953</v>
      </c>
      <c r="C688" s="82"/>
      <c r="D688" s="270">
        <f t="shared" si="45"/>
        <v>10.094151954349613</v>
      </c>
      <c r="E688" s="270">
        <f t="shared" si="46"/>
        <v>9.1446500000000022</v>
      </c>
    </row>
    <row r="689" spans="1:5" x14ac:dyDescent="0.5">
      <c r="A689" s="243">
        <f t="shared" si="47"/>
        <v>0.65800000000000047</v>
      </c>
      <c r="B689" s="243">
        <f t="shared" si="44"/>
        <v>0.34199999999999953</v>
      </c>
      <c r="C689" s="82"/>
      <c r="D689" s="270">
        <f t="shared" si="45"/>
        <v>10.106951488455861</v>
      </c>
      <c r="E689" s="270">
        <f t="shared" si="46"/>
        <v>9.1521000000000026</v>
      </c>
    </row>
    <row r="690" spans="1:5" x14ac:dyDescent="0.5">
      <c r="A690" s="243">
        <f t="shared" si="47"/>
        <v>0.65900000000000047</v>
      </c>
      <c r="B690" s="243">
        <f t="shared" si="44"/>
        <v>0.34099999999999953</v>
      </c>
      <c r="C690" s="82"/>
      <c r="D690" s="270">
        <f t="shared" si="45"/>
        <v>10.119761731261272</v>
      </c>
      <c r="E690" s="270">
        <f t="shared" si="46"/>
        <v>9.159550000000003</v>
      </c>
    </row>
    <row r="691" spans="1:5" x14ac:dyDescent="0.5">
      <c r="A691" s="243">
        <f t="shared" si="47"/>
        <v>0.66000000000000048</v>
      </c>
      <c r="B691" s="243">
        <f t="shared" si="44"/>
        <v>0.33999999999999952</v>
      </c>
      <c r="C691" s="82"/>
      <c r="D691" s="270">
        <f t="shared" si="45"/>
        <v>10.132582642150032</v>
      </c>
      <c r="E691" s="270">
        <f t="shared" si="46"/>
        <v>9.1670000000000034</v>
      </c>
    </row>
    <row r="692" spans="1:5" x14ac:dyDescent="0.5">
      <c r="A692" s="243">
        <f t="shared" si="47"/>
        <v>0.66100000000000048</v>
      </c>
      <c r="B692" s="243">
        <f t="shared" si="44"/>
        <v>0.33899999999999952</v>
      </c>
      <c r="C692" s="82"/>
      <c r="D692" s="270">
        <f t="shared" si="45"/>
        <v>10.145414180677895</v>
      </c>
      <c r="E692" s="270">
        <f t="shared" si="46"/>
        <v>9.1744500000000038</v>
      </c>
    </row>
    <row r="693" spans="1:5" x14ac:dyDescent="0.5">
      <c r="A693" s="243">
        <f t="shared" si="47"/>
        <v>0.66200000000000048</v>
      </c>
      <c r="B693" s="243">
        <f t="shared" si="44"/>
        <v>0.33799999999999952</v>
      </c>
      <c r="C693" s="82"/>
      <c r="D693" s="270">
        <f t="shared" si="45"/>
        <v>10.158256306571523</v>
      </c>
      <c r="E693" s="270">
        <f t="shared" si="46"/>
        <v>9.1819000000000024</v>
      </c>
    </row>
    <row r="694" spans="1:5" x14ac:dyDescent="0.5">
      <c r="A694" s="243">
        <f t="shared" si="47"/>
        <v>0.66300000000000048</v>
      </c>
      <c r="B694" s="243">
        <f t="shared" si="44"/>
        <v>0.33699999999999952</v>
      </c>
      <c r="C694" s="82"/>
      <c r="D694" s="270">
        <f t="shared" si="45"/>
        <v>10.171108979727832</v>
      </c>
      <c r="E694" s="270">
        <f t="shared" si="46"/>
        <v>9.1893500000000028</v>
      </c>
    </row>
    <row r="695" spans="1:5" x14ac:dyDescent="0.5">
      <c r="A695" s="243">
        <f t="shared" si="47"/>
        <v>0.66400000000000048</v>
      </c>
      <c r="B695" s="243">
        <f t="shared" si="44"/>
        <v>0.33599999999999952</v>
      </c>
      <c r="C695" s="82"/>
      <c r="D695" s="270">
        <f t="shared" si="45"/>
        <v>10.183972160213328</v>
      </c>
      <c r="E695" s="270">
        <f t="shared" si="46"/>
        <v>9.1968000000000032</v>
      </c>
    </row>
    <row r="696" spans="1:5" x14ac:dyDescent="0.5">
      <c r="A696" s="243">
        <f t="shared" si="47"/>
        <v>0.66500000000000048</v>
      </c>
      <c r="B696" s="243">
        <f t="shared" si="44"/>
        <v>0.33499999999999952</v>
      </c>
      <c r="C696" s="82"/>
      <c r="D696" s="270">
        <f t="shared" si="45"/>
        <v>10.196845808263461</v>
      </c>
      <c r="E696" s="270">
        <f t="shared" si="46"/>
        <v>9.2042500000000036</v>
      </c>
    </row>
    <row r="697" spans="1:5" x14ac:dyDescent="0.5">
      <c r="A697" s="243">
        <f t="shared" si="47"/>
        <v>0.66600000000000048</v>
      </c>
      <c r="B697" s="243">
        <f t="shared" si="44"/>
        <v>0.33399999999999952</v>
      </c>
      <c r="C697" s="82"/>
      <c r="D697" s="270">
        <f t="shared" si="45"/>
        <v>10.209729884281961</v>
      </c>
      <c r="E697" s="270">
        <f t="shared" si="46"/>
        <v>9.211700000000004</v>
      </c>
    </row>
    <row r="698" spans="1:5" x14ac:dyDescent="0.5">
      <c r="A698" s="243">
        <f t="shared" si="47"/>
        <v>0.66700000000000048</v>
      </c>
      <c r="B698" s="243">
        <f t="shared" si="44"/>
        <v>0.33299999999999952</v>
      </c>
      <c r="C698" s="82"/>
      <c r="D698" s="270">
        <f t="shared" si="45"/>
        <v>10.222624348840181</v>
      </c>
      <c r="E698" s="270">
        <f t="shared" si="46"/>
        <v>9.2191500000000026</v>
      </c>
    </row>
    <row r="699" spans="1:5" x14ac:dyDescent="0.5">
      <c r="A699" s="243">
        <f t="shared" si="47"/>
        <v>0.66800000000000048</v>
      </c>
      <c r="B699" s="243">
        <f t="shared" si="44"/>
        <v>0.33199999999999952</v>
      </c>
      <c r="C699" s="82"/>
      <c r="D699" s="270">
        <f t="shared" si="45"/>
        <v>10.235529162676452</v>
      </c>
      <c r="E699" s="270">
        <f t="shared" si="46"/>
        <v>9.226600000000003</v>
      </c>
    </row>
    <row r="700" spans="1:5" x14ac:dyDescent="0.5">
      <c r="A700" s="243">
        <f t="shared" si="47"/>
        <v>0.66900000000000048</v>
      </c>
      <c r="B700" s="243">
        <f t="shared" si="44"/>
        <v>0.33099999999999952</v>
      </c>
      <c r="C700" s="82"/>
      <c r="D700" s="270">
        <f t="shared" si="45"/>
        <v>10.248444286695428</v>
      </c>
      <c r="E700" s="270">
        <f t="shared" si="46"/>
        <v>9.2340500000000034</v>
      </c>
    </row>
    <row r="701" spans="1:5" x14ac:dyDescent="0.5">
      <c r="A701" s="243">
        <f t="shared" si="47"/>
        <v>0.67000000000000048</v>
      </c>
      <c r="B701" s="243">
        <f t="shared" si="44"/>
        <v>0.32999999999999952</v>
      </c>
      <c r="C701" s="82"/>
      <c r="D701" s="270">
        <f t="shared" si="45"/>
        <v>10.26136968196742</v>
      </c>
      <c r="E701" s="270">
        <f t="shared" si="46"/>
        <v>9.241500000000002</v>
      </c>
    </row>
    <row r="702" spans="1:5" x14ac:dyDescent="0.5">
      <c r="A702" s="243">
        <f t="shared" si="47"/>
        <v>0.67100000000000048</v>
      </c>
      <c r="B702" s="243">
        <f t="shared" si="44"/>
        <v>0.32899999999999952</v>
      </c>
      <c r="C702" s="82"/>
      <c r="D702" s="270">
        <f t="shared" si="45"/>
        <v>10.274305309727765</v>
      </c>
      <c r="E702" s="270">
        <f t="shared" si="46"/>
        <v>9.2489500000000024</v>
      </c>
    </row>
    <row r="703" spans="1:5" x14ac:dyDescent="0.5">
      <c r="A703" s="243">
        <f t="shared" si="47"/>
        <v>0.67200000000000049</v>
      </c>
      <c r="B703" s="243">
        <f t="shared" si="44"/>
        <v>0.32799999999999951</v>
      </c>
      <c r="C703" s="82"/>
      <c r="D703" s="270">
        <f t="shared" si="45"/>
        <v>10.287251131376161</v>
      </c>
      <c r="E703" s="270">
        <f t="shared" si="46"/>
        <v>9.2564000000000028</v>
      </c>
    </row>
    <row r="704" spans="1:5" x14ac:dyDescent="0.5">
      <c r="A704" s="243">
        <f t="shared" si="47"/>
        <v>0.67300000000000049</v>
      </c>
      <c r="B704" s="243">
        <f t="shared" si="44"/>
        <v>0.32699999999999951</v>
      </c>
      <c r="C704" s="82"/>
      <c r="D704" s="270">
        <f t="shared" si="45"/>
        <v>10.300207108476028</v>
      </c>
      <c r="E704" s="270">
        <f t="shared" si="46"/>
        <v>9.2638500000000032</v>
      </c>
    </row>
    <row r="705" spans="1:5" x14ac:dyDescent="0.5">
      <c r="A705" s="243">
        <f t="shared" si="47"/>
        <v>0.67400000000000049</v>
      </c>
      <c r="B705" s="243">
        <f t="shared" si="44"/>
        <v>0.32599999999999951</v>
      </c>
      <c r="C705" s="82"/>
      <c r="D705" s="270">
        <f t="shared" si="45"/>
        <v>10.31317320275385</v>
      </c>
      <c r="E705" s="270">
        <f t="shared" si="46"/>
        <v>9.2713000000000036</v>
      </c>
    </row>
    <row r="706" spans="1:5" x14ac:dyDescent="0.5">
      <c r="A706" s="243">
        <f t="shared" si="47"/>
        <v>0.67500000000000049</v>
      </c>
      <c r="B706" s="243">
        <f t="shared" si="44"/>
        <v>0.32499999999999951</v>
      </c>
      <c r="C706" s="82"/>
      <c r="D706" s="270">
        <f t="shared" si="45"/>
        <v>10.326149376098535</v>
      </c>
      <c r="E706" s="270">
        <f t="shared" si="46"/>
        <v>9.2787500000000023</v>
      </c>
    </row>
    <row r="707" spans="1:5" x14ac:dyDescent="0.5">
      <c r="A707" s="243">
        <f t="shared" si="47"/>
        <v>0.67600000000000049</v>
      </c>
      <c r="B707" s="243">
        <f t="shared" si="44"/>
        <v>0.32399999999999951</v>
      </c>
      <c r="C707" s="82"/>
      <c r="D707" s="270">
        <f t="shared" si="45"/>
        <v>10.339135590560755</v>
      </c>
      <c r="E707" s="270">
        <f t="shared" si="46"/>
        <v>9.2862000000000045</v>
      </c>
    </row>
    <row r="708" spans="1:5" x14ac:dyDescent="0.5">
      <c r="A708" s="243">
        <f t="shared" si="47"/>
        <v>0.67700000000000049</v>
      </c>
      <c r="B708" s="243">
        <f t="shared" si="44"/>
        <v>0.32299999999999951</v>
      </c>
      <c r="C708" s="82"/>
      <c r="D708" s="270">
        <f t="shared" si="45"/>
        <v>10.352131808352331</v>
      </c>
      <c r="E708" s="270">
        <f t="shared" si="46"/>
        <v>9.2936500000000031</v>
      </c>
    </row>
    <row r="709" spans="1:5" x14ac:dyDescent="0.5">
      <c r="A709" s="243">
        <f t="shared" si="47"/>
        <v>0.67800000000000049</v>
      </c>
      <c r="B709" s="243">
        <f t="shared" si="44"/>
        <v>0.32199999999999951</v>
      </c>
      <c r="C709" s="82"/>
      <c r="D709" s="270">
        <f t="shared" si="45"/>
        <v>10.365137991845556</v>
      </c>
      <c r="E709" s="270">
        <f t="shared" si="46"/>
        <v>9.3011000000000035</v>
      </c>
    </row>
    <row r="710" spans="1:5" x14ac:dyDescent="0.5">
      <c r="A710" s="243">
        <f t="shared" si="47"/>
        <v>0.67900000000000049</v>
      </c>
      <c r="B710" s="243">
        <f t="shared" si="44"/>
        <v>0.32099999999999951</v>
      </c>
      <c r="C710" s="82"/>
      <c r="D710" s="270">
        <f t="shared" si="45"/>
        <v>10.378154103572568</v>
      </c>
      <c r="E710" s="270">
        <f t="shared" si="46"/>
        <v>9.3085500000000039</v>
      </c>
    </row>
    <row r="711" spans="1:5" x14ac:dyDescent="0.5">
      <c r="A711" s="243">
        <f t="shared" si="47"/>
        <v>0.68000000000000049</v>
      </c>
      <c r="B711" s="243">
        <f t="shared" si="44"/>
        <v>0.31999999999999951</v>
      </c>
      <c r="C711" s="82"/>
      <c r="D711" s="270">
        <f t="shared" si="45"/>
        <v>10.391180106224708</v>
      </c>
      <c r="E711" s="270">
        <f t="shared" si="46"/>
        <v>9.3160000000000025</v>
      </c>
    </row>
    <row r="712" spans="1:5" x14ac:dyDescent="0.5">
      <c r="A712" s="243">
        <f t="shared" si="47"/>
        <v>0.68100000000000049</v>
      </c>
      <c r="B712" s="243">
        <f t="shared" si="44"/>
        <v>0.31899999999999951</v>
      </c>
      <c r="C712" s="82"/>
      <c r="D712" s="270">
        <f t="shared" si="45"/>
        <v>10.404215962651877</v>
      </c>
      <c r="E712" s="270">
        <f t="shared" si="46"/>
        <v>9.3234500000000029</v>
      </c>
    </row>
    <row r="713" spans="1:5" x14ac:dyDescent="0.5">
      <c r="A713" s="243">
        <f t="shared" si="47"/>
        <v>0.68200000000000049</v>
      </c>
      <c r="B713" s="243">
        <f t="shared" si="44"/>
        <v>0.31799999999999951</v>
      </c>
      <c r="C713" s="82"/>
      <c r="D713" s="270">
        <f t="shared" si="45"/>
        <v>10.4172616358619</v>
      </c>
      <c r="E713" s="270">
        <f t="shared" si="46"/>
        <v>9.3309000000000033</v>
      </c>
    </row>
    <row r="714" spans="1:5" x14ac:dyDescent="0.5">
      <c r="A714" s="243">
        <f t="shared" si="47"/>
        <v>0.6830000000000005</v>
      </c>
      <c r="B714" s="243">
        <f t="shared" si="44"/>
        <v>0.3169999999999995</v>
      </c>
      <c r="C714" s="82"/>
      <c r="D714" s="270">
        <f t="shared" si="45"/>
        <v>10.43031708901988</v>
      </c>
      <c r="E714" s="270">
        <f t="shared" si="46"/>
        <v>9.3383500000000037</v>
      </c>
    </row>
    <row r="715" spans="1:5" x14ac:dyDescent="0.5">
      <c r="A715" s="243">
        <f t="shared" si="47"/>
        <v>0.6840000000000005</v>
      </c>
      <c r="B715" s="243">
        <f t="shared" si="44"/>
        <v>0.3159999999999995</v>
      </c>
      <c r="C715" s="82"/>
      <c r="D715" s="270">
        <f t="shared" si="45"/>
        <v>10.443382285447573</v>
      </c>
      <c r="E715" s="270">
        <f t="shared" si="46"/>
        <v>9.3458000000000041</v>
      </c>
    </row>
    <row r="716" spans="1:5" x14ac:dyDescent="0.5">
      <c r="A716" s="243">
        <f t="shared" si="47"/>
        <v>0.6850000000000005</v>
      </c>
      <c r="B716" s="243">
        <f t="shared" si="44"/>
        <v>0.3149999999999995</v>
      </c>
      <c r="C716" s="82"/>
      <c r="D716" s="270">
        <f t="shared" si="45"/>
        <v>10.456457188622737</v>
      </c>
      <c r="E716" s="270">
        <f t="shared" si="46"/>
        <v>9.3532500000000027</v>
      </c>
    </row>
    <row r="717" spans="1:5" x14ac:dyDescent="0.5">
      <c r="A717" s="243">
        <f t="shared" si="47"/>
        <v>0.6860000000000005</v>
      </c>
      <c r="B717" s="243">
        <f t="shared" si="44"/>
        <v>0.3139999999999995</v>
      </c>
      <c r="C717" s="82"/>
      <c r="D717" s="270">
        <f t="shared" si="45"/>
        <v>10.469541762178521</v>
      </c>
      <c r="E717" s="270">
        <f t="shared" si="46"/>
        <v>9.3607000000000031</v>
      </c>
    </row>
    <row r="718" spans="1:5" x14ac:dyDescent="0.5">
      <c r="A718" s="243">
        <f t="shared" si="47"/>
        <v>0.6870000000000005</v>
      </c>
      <c r="B718" s="243">
        <f t="shared" si="44"/>
        <v>0.3129999999999995</v>
      </c>
      <c r="C718" s="82"/>
      <c r="D718" s="270">
        <f t="shared" si="45"/>
        <v>10.482635969902805</v>
      </c>
      <c r="E718" s="270">
        <f t="shared" si="46"/>
        <v>9.3681500000000035</v>
      </c>
    </row>
    <row r="719" spans="1:5" x14ac:dyDescent="0.5">
      <c r="A719" s="243">
        <f t="shared" si="47"/>
        <v>0.6880000000000005</v>
      </c>
      <c r="B719" s="243">
        <f t="shared" si="44"/>
        <v>0.3119999999999995</v>
      </c>
      <c r="C719" s="82"/>
      <c r="D719" s="270">
        <f t="shared" si="45"/>
        <v>10.49573977573759</v>
      </c>
      <c r="E719" s="270">
        <f t="shared" si="46"/>
        <v>9.3756000000000022</v>
      </c>
    </row>
    <row r="720" spans="1:5" x14ac:dyDescent="0.5">
      <c r="A720" s="243">
        <f t="shared" si="47"/>
        <v>0.6890000000000005</v>
      </c>
      <c r="B720" s="243">
        <f t="shared" si="44"/>
        <v>0.3109999999999995</v>
      </c>
      <c r="C720" s="82"/>
      <c r="D720" s="270">
        <f t="shared" si="45"/>
        <v>10.508853143778351</v>
      </c>
      <c r="E720" s="270">
        <f t="shared" si="46"/>
        <v>9.3830500000000026</v>
      </c>
    </row>
    <row r="721" spans="1:5" x14ac:dyDescent="0.5">
      <c r="A721" s="243">
        <f t="shared" si="47"/>
        <v>0.6900000000000005</v>
      </c>
      <c r="B721" s="243">
        <f t="shared" si="44"/>
        <v>0.3099999999999995</v>
      </c>
      <c r="C721" s="82"/>
      <c r="D721" s="270">
        <f t="shared" si="45"/>
        <v>10.521976038273426</v>
      </c>
      <c r="E721" s="270">
        <f t="shared" si="46"/>
        <v>9.390500000000003</v>
      </c>
    </row>
    <row r="722" spans="1:5" x14ac:dyDescent="0.5">
      <c r="A722" s="243">
        <f t="shared" si="47"/>
        <v>0.6910000000000005</v>
      </c>
      <c r="B722" s="243">
        <f t="shared" si="44"/>
        <v>0.3089999999999995</v>
      </c>
      <c r="C722" s="82"/>
      <c r="D722" s="270">
        <f t="shared" si="45"/>
        <v>10.535108423623372</v>
      </c>
      <c r="E722" s="270">
        <f t="shared" si="46"/>
        <v>9.3979500000000034</v>
      </c>
    </row>
    <row r="723" spans="1:5" x14ac:dyDescent="0.5">
      <c r="A723" s="243">
        <f t="shared" si="47"/>
        <v>0.6920000000000005</v>
      </c>
      <c r="B723" s="243">
        <f t="shared" si="44"/>
        <v>0.3079999999999995</v>
      </c>
      <c r="C723" s="82"/>
      <c r="D723" s="270">
        <f t="shared" si="45"/>
        <v>10.548250264380352</v>
      </c>
      <c r="E723" s="270">
        <f t="shared" si="46"/>
        <v>9.4054000000000038</v>
      </c>
    </row>
    <row r="724" spans="1:5" x14ac:dyDescent="0.5">
      <c r="A724" s="243">
        <f t="shared" si="47"/>
        <v>0.6930000000000005</v>
      </c>
      <c r="B724" s="243">
        <f t="shared" si="44"/>
        <v>0.3069999999999995</v>
      </c>
      <c r="C724" s="82"/>
      <c r="D724" s="270">
        <f t="shared" si="45"/>
        <v>10.561401525247495</v>
      </c>
      <c r="E724" s="270">
        <f t="shared" si="46"/>
        <v>9.4128500000000042</v>
      </c>
    </row>
    <row r="725" spans="1:5" x14ac:dyDescent="0.5">
      <c r="A725" s="243">
        <f t="shared" si="47"/>
        <v>0.69400000000000051</v>
      </c>
      <c r="B725" s="243">
        <f t="shared" si="44"/>
        <v>0.30599999999999949</v>
      </c>
      <c r="C725" s="82"/>
      <c r="D725" s="270">
        <f t="shared" si="45"/>
        <v>10.574562171078297</v>
      </c>
      <c r="E725" s="270">
        <f t="shared" si="46"/>
        <v>9.4203000000000028</v>
      </c>
    </row>
    <row r="726" spans="1:5" x14ac:dyDescent="0.5">
      <c r="A726" s="243">
        <f t="shared" si="47"/>
        <v>0.69500000000000051</v>
      </c>
      <c r="B726" s="243">
        <f t="shared" si="44"/>
        <v>0.30499999999999949</v>
      </c>
      <c r="C726" s="82"/>
      <c r="D726" s="270">
        <f t="shared" si="45"/>
        <v>10.587732166875972</v>
      </c>
      <c r="E726" s="270">
        <f t="shared" si="46"/>
        <v>9.4277500000000032</v>
      </c>
    </row>
    <row r="727" spans="1:5" x14ac:dyDescent="0.5">
      <c r="A727" s="243">
        <f t="shared" si="47"/>
        <v>0.69600000000000051</v>
      </c>
      <c r="B727" s="243">
        <f t="shared" si="44"/>
        <v>0.30399999999999949</v>
      </c>
      <c r="C727" s="82"/>
      <c r="D727" s="270">
        <f t="shared" si="45"/>
        <v>10.600911477792849</v>
      </c>
      <c r="E727" s="270">
        <f t="shared" si="46"/>
        <v>9.4352000000000036</v>
      </c>
    </row>
    <row r="728" spans="1:5" x14ac:dyDescent="0.5">
      <c r="A728" s="243">
        <f t="shared" si="47"/>
        <v>0.69700000000000051</v>
      </c>
      <c r="B728" s="243">
        <f t="shared" si="44"/>
        <v>0.30299999999999949</v>
      </c>
      <c r="C728" s="82"/>
      <c r="D728" s="270">
        <f t="shared" si="45"/>
        <v>10.614100069129748</v>
      </c>
      <c r="E728" s="270">
        <f t="shared" si="46"/>
        <v>9.4426500000000022</v>
      </c>
    </row>
    <row r="729" spans="1:5" x14ac:dyDescent="0.5">
      <c r="A729" s="243">
        <f t="shared" si="47"/>
        <v>0.69800000000000051</v>
      </c>
      <c r="B729" s="243">
        <f t="shared" si="44"/>
        <v>0.30199999999999949</v>
      </c>
      <c r="C729" s="82"/>
      <c r="D729" s="270">
        <f t="shared" si="45"/>
        <v>10.62729790633537</v>
      </c>
      <c r="E729" s="270">
        <f t="shared" si="46"/>
        <v>9.4501000000000044</v>
      </c>
    </row>
    <row r="730" spans="1:5" x14ac:dyDescent="0.5">
      <c r="A730" s="243">
        <f t="shared" si="47"/>
        <v>0.69900000000000051</v>
      </c>
      <c r="B730" s="243">
        <f t="shared" si="44"/>
        <v>0.30099999999999949</v>
      </c>
      <c r="C730" s="82"/>
      <c r="D730" s="270">
        <f t="shared" si="45"/>
        <v>10.640504955005667</v>
      </c>
      <c r="E730" s="270">
        <f t="shared" si="46"/>
        <v>9.457550000000003</v>
      </c>
    </row>
    <row r="731" spans="1:5" x14ac:dyDescent="0.5">
      <c r="A731" s="243">
        <f t="shared" si="47"/>
        <v>0.70000000000000051</v>
      </c>
      <c r="B731" s="243">
        <f t="shared" si="44"/>
        <v>0.29999999999999949</v>
      </c>
      <c r="C731" s="82"/>
      <c r="D731" s="270">
        <f t="shared" si="45"/>
        <v>10.653721180883238</v>
      </c>
      <c r="E731" s="270">
        <f t="shared" si="46"/>
        <v>9.4650000000000034</v>
      </c>
    </row>
    <row r="732" spans="1:5" x14ac:dyDescent="0.5">
      <c r="A732" s="243">
        <f t="shared" si="47"/>
        <v>0.70100000000000051</v>
      </c>
      <c r="B732" s="243">
        <f t="shared" si="44"/>
        <v>0.29899999999999949</v>
      </c>
      <c r="C732" s="82"/>
      <c r="D732" s="270">
        <f t="shared" si="45"/>
        <v>10.666946549856718</v>
      </c>
      <c r="E732" s="270">
        <f t="shared" si="46"/>
        <v>9.4724500000000038</v>
      </c>
    </row>
    <row r="733" spans="1:5" x14ac:dyDescent="0.5">
      <c r="A733" s="243">
        <f t="shared" si="47"/>
        <v>0.70200000000000051</v>
      </c>
      <c r="B733" s="243">
        <f t="shared" si="44"/>
        <v>0.29799999999999949</v>
      </c>
      <c r="C733" s="82"/>
      <c r="D733" s="270">
        <f t="shared" si="45"/>
        <v>10.68018102796016</v>
      </c>
      <c r="E733" s="270">
        <f t="shared" si="46"/>
        <v>9.4799000000000024</v>
      </c>
    </row>
    <row r="734" spans="1:5" x14ac:dyDescent="0.5">
      <c r="A734" s="243">
        <f t="shared" si="47"/>
        <v>0.70300000000000051</v>
      </c>
      <c r="B734" s="243">
        <f t="shared" si="44"/>
        <v>0.29699999999999949</v>
      </c>
      <c r="C734" s="82"/>
      <c r="D734" s="270">
        <f t="shared" si="45"/>
        <v>10.693424581372431</v>
      </c>
      <c r="E734" s="270">
        <f t="shared" si="46"/>
        <v>9.4873500000000028</v>
      </c>
    </row>
    <row r="735" spans="1:5" x14ac:dyDescent="0.5">
      <c r="A735" s="243">
        <f t="shared" si="47"/>
        <v>0.70400000000000051</v>
      </c>
      <c r="B735" s="243">
        <f t="shared" ref="B735:B798" si="48">1-A735</f>
        <v>0.29599999999999949</v>
      </c>
      <c r="C735" s="82"/>
      <c r="D735" s="270">
        <f t="shared" ref="D735:D798" si="49">SQRT((A735*$B$7)^2+(B735*$B$8)^2+2*$B$7*A735*$B$8*B735*$D$12)</f>
        <v>10.706677176416601</v>
      </c>
      <c r="E735" s="270">
        <f t="shared" ref="E735:E798" si="50">+A735*$B$5+B735*$B$6</f>
        <v>9.4948000000000032</v>
      </c>
    </row>
    <row r="736" spans="1:5" x14ac:dyDescent="0.5">
      <c r="A736" s="243">
        <f t="shared" si="47"/>
        <v>0.70500000000000052</v>
      </c>
      <c r="B736" s="243">
        <f t="shared" si="48"/>
        <v>0.29499999999999948</v>
      </c>
      <c r="C736" s="82"/>
      <c r="D736" s="270">
        <f t="shared" si="49"/>
        <v>10.719938779559337</v>
      </c>
      <c r="E736" s="270">
        <f t="shared" si="50"/>
        <v>9.5022500000000036</v>
      </c>
    </row>
    <row r="737" spans="1:5" x14ac:dyDescent="0.5">
      <c r="A737" s="243">
        <f t="shared" si="47"/>
        <v>0.70600000000000052</v>
      </c>
      <c r="B737" s="243">
        <f t="shared" si="48"/>
        <v>0.29399999999999948</v>
      </c>
      <c r="C737" s="82"/>
      <c r="D737" s="270">
        <f t="shared" si="49"/>
        <v>10.733209357410304</v>
      </c>
      <c r="E737" s="270">
        <f t="shared" si="50"/>
        <v>9.5097000000000023</v>
      </c>
    </row>
    <row r="738" spans="1:5" x14ac:dyDescent="0.5">
      <c r="A738" s="243">
        <f t="shared" ref="A738:A801" si="51">+A737+0.1%</f>
        <v>0.70700000000000052</v>
      </c>
      <c r="B738" s="243">
        <f t="shared" si="48"/>
        <v>0.29299999999999948</v>
      </c>
      <c r="C738" s="82"/>
      <c r="D738" s="270">
        <f t="shared" si="49"/>
        <v>10.746488876721557</v>
      </c>
      <c r="E738" s="270">
        <f t="shared" si="50"/>
        <v>9.5171500000000044</v>
      </c>
    </row>
    <row r="739" spans="1:5" x14ac:dyDescent="0.5">
      <c r="A739" s="243">
        <f t="shared" si="51"/>
        <v>0.70800000000000052</v>
      </c>
      <c r="B739" s="243">
        <f t="shared" si="48"/>
        <v>0.29199999999999948</v>
      </c>
      <c r="C739" s="82"/>
      <c r="D739" s="270">
        <f t="shared" si="49"/>
        <v>10.759777304386933</v>
      </c>
      <c r="E739" s="270">
        <f t="shared" si="50"/>
        <v>9.5246000000000031</v>
      </c>
    </row>
    <row r="740" spans="1:5" x14ac:dyDescent="0.5">
      <c r="A740" s="243">
        <f t="shared" si="51"/>
        <v>0.70900000000000052</v>
      </c>
      <c r="B740" s="243">
        <f t="shared" si="48"/>
        <v>0.29099999999999948</v>
      </c>
      <c r="C740" s="82"/>
      <c r="D740" s="270">
        <f t="shared" si="49"/>
        <v>10.773074607441469</v>
      </c>
      <c r="E740" s="270">
        <f t="shared" si="50"/>
        <v>9.5320500000000035</v>
      </c>
    </row>
    <row r="741" spans="1:5" x14ac:dyDescent="0.5">
      <c r="A741" s="243">
        <f t="shared" si="51"/>
        <v>0.71000000000000052</v>
      </c>
      <c r="B741" s="243">
        <f t="shared" si="48"/>
        <v>0.28999999999999948</v>
      </c>
      <c r="C741" s="82"/>
      <c r="D741" s="270">
        <f t="shared" si="49"/>
        <v>10.786380753060785</v>
      </c>
      <c r="E741" s="270">
        <f t="shared" si="50"/>
        <v>9.5395000000000039</v>
      </c>
    </row>
    <row r="742" spans="1:5" x14ac:dyDescent="0.5">
      <c r="A742" s="243">
        <f t="shared" si="51"/>
        <v>0.71100000000000052</v>
      </c>
      <c r="B742" s="243">
        <f t="shared" si="48"/>
        <v>0.28899999999999948</v>
      </c>
      <c r="C742" s="82"/>
      <c r="D742" s="270">
        <f t="shared" si="49"/>
        <v>10.799695708560503</v>
      </c>
      <c r="E742" s="270">
        <f t="shared" si="50"/>
        <v>9.5469500000000025</v>
      </c>
    </row>
    <row r="743" spans="1:5" x14ac:dyDescent="0.5">
      <c r="A743" s="243">
        <f t="shared" si="51"/>
        <v>0.71200000000000052</v>
      </c>
      <c r="B743" s="243">
        <f t="shared" si="48"/>
        <v>0.28799999999999948</v>
      </c>
      <c r="C743" s="82"/>
      <c r="D743" s="270">
        <f t="shared" si="49"/>
        <v>10.813019441395644</v>
      </c>
      <c r="E743" s="270">
        <f t="shared" si="50"/>
        <v>9.5544000000000047</v>
      </c>
    </row>
    <row r="744" spans="1:5" x14ac:dyDescent="0.5">
      <c r="A744" s="243">
        <f t="shared" si="51"/>
        <v>0.71300000000000052</v>
      </c>
      <c r="B744" s="243">
        <f t="shared" si="48"/>
        <v>0.28699999999999948</v>
      </c>
      <c r="C744" s="82"/>
      <c r="D744" s="270">
        <f t="shared" si="49"/>
        <v>10.826351919160034</v>
      </c>
      <c r="E744" s="270">
        <f t="shared" si="50"/>
        <v>9.5618500000000033</v>
      </c>
    </row>
    <row r="745" spans="1:5" x14ac:dyDescent="0.5">
      <c r="A745" s="243">
        <f t="shared" si="51"/>
        <v>0.71400000000000052</v>
      </c>
      <c r="B745" s="243">
        <f t="shared" si="48"/>
        <v>0.28599999999999948</v>
      </c>
      <c r="C745" s="82"/>
      <c r="D745" s="270">
        <f t="shared" si="49"/>
        <v>10.839693109585721</v>
      </c>
      <c r="E745" s="270">
        <f t="shared" si="50"/>
        <v>9.5693000000000019</v>
      </c>
    </row>
    <row r="746" spans="1:5" x14ac:dyDescent="0.5">
      <c r="A746" s="243">
        <f t="shared" si="51"/>
        <v>0.71500000000000052</v>
      </c>
      <c r="B746" s="243">
        <f t="shared" si="48"/>
        <v>0.28499999999999948</v>
      </c>
      <c r="C746" s="82"/>
      <c r="D746" s="270">
        <f t="shared" si="49"/>
        <v>10.853042980542376</v>
      </c>
      <c r="E746" s="270">
        <f t="shared" si="50"/>
        <v>9.5767500000000041</v>
      </c>
    </row>
    <row r="747" spans="1:5" x14ac:dyDescent="0.5">
      <c r="A747" s="243">
        <f t="shared" si="51"/>
        <v>0.71600000000000052</v>
      </c>
      <c r="B747" s="243">
        <f t="shared" si="48"/>
        <v>0.28399999999999948</v>
      </c>
      <c r="C747" s="82"/>
      <c r="D747" s="270">
        <f t="shared" si="49"/>
        <v>10.866401500036714</v>
      </c>
      <c r="E747" s="270">
        <f t="shared" si="50"/>
        <v>9.5842000000000027</v>
      </c>
    </row>
    <row r="748" spans="1:5" x14ac:dyDescent="0.5">
      <c r="A748" s="243">
        <f t="shared" si="51"/>
        <v>0.71700000000000053</v>
      </c>
      <c r="B748" s="243">
        <f t="shared" si="48"/>
        <v>0.28299999999999947</v>
      </c>
      <c r="C748" s="82"/>
      <c r="D748" s="270">
        <f t="shared" si="49"/>
        <v>10.879768636211901</v>
      </c>
      <c r="E748" s="270">
        <f t="shared" si="50"/>
        <v>9.5916500000000031</v>
      </c>
    </row>
    <row r="749" spans="1:5" x14ac:dyDescent="0.5">
      <c r="A749" s="243">
        <f t="shared" si="51"/>
        <v>0.71800000000000053</v>
      </c>
      <c r="B749" s="243">
        <f t="shared" si="48"/>
        <v>0.28199999999999947</v>
      </c>
      <c r="C749" s="82"/>
      <c r="D749" s="270">
        <f t="shared" si="49"/>
        <v>10.893144357346971</v>
      </c>
      <c r="E749" s="270">
        <f t="shared" si="50"/>
        <v>9.5991000000000035</v>
      </c>
    </row>
    <row r="750" spans="1:5" x14ac:dyDescent="0.5">
      <c r="A750" s="243">
        <f t="shared" si="51"/>
        <v>0.71900000000000053</v>
      </c>
      <c r="B750" s="243">
        <f t="shared" si="48"/>
        <v>0.28099999999999947</v>
      </c>
      <c r="C750" s="82"/>
      <c r="D750" s="270">
        <f t="shared" si="49"/>
        <v>10.906528631856249</v>
      </c>
      <c r="E750" s="270">
        <f t="shared" si="50"/>
        <v>9.6065500000000039</v>
      </c>
    </row>
    <row r="751" spans="1:5" x14ac:dyDescent="0.5">
      <c r="A751" s="243">
        <f t="shared" si="51"/>
        <v>0.72000000000000053</v>
      </c>
      <c r="B751" s="243">
        <f t="shared" si="48"/>
        <v>0.27999999999999947</v>
      </c>
      <c r="C751" s="82"/>
      <c r="D751" s="270">
        <f t="shared" si="49"/>
        <v>10.919921428288767</v>
      </c>
      <c r="E751" s="270">
        <f t="shared" si="50"/>
        <v>9.6140000000000025</v>
      </c>
    </row>
    <row r="752" spans="1:5" x14ac:dyDescent="0.5">
      <c r="A752" s="243">
        <f t="shared" si="51"/>
        <v>0.72100000000000053</v>
      </c>
      <c r="B752" s="243">
        <f t="shared" si="48"/>
        <v>0.27899999999999947</v>
      </c>
      <c r="C752" s="82"/>
      <c r="D752" s="270">
        <f t="shared" si="49"/>
        <v>10.933322715327677</v>
      </c>
      <c r="E752" s="270">
        <f t="shared" si="50"/>
        <v>9.6214500000000029</v>
      </c>
    </row>
    <row r="753" spans="1:5" x14ac:dyDescent="0.5">
      <c r="A753" s="243">
        <f t="shared" si="51"/>
        <v>0.72200000000000053</v>
      </c>
      <c r="B753" s="243">
        <f t="shared" si="48"/>
        <v>0.27799999999999947</v>
      </c>
      <c r="C753" s="82"/>
      <c r="D753" s="270">
        <f t="shared" si="49"/>
        <v>10.946732461789688</v>
      </c>
      <c r="E753" s="270">
        <f t="shared" si="50"/>
        <v>9.6289000000000033</v>
      </c>
    </row>
    <row r="754" spans="1:5" x14ac:dyDescent="0.5">
      <c r="A754" s="243">
        <f t="shared" si="51"/>
        <v>0.72300000000000053</v>
      </c>
      <c r="B754" s="243">
        <f t="shared" si="48"/>
        <v>0.27699999999999947</v>
      </c>
      <c r="C754" s="82"/>
      <c r="D754" s="270">
        <f t="shared" si="49"/>
        <v>10.960150636624487</v>
      </c>
      <c r="E754" s="270">
        <f t="shared" si="50"/>
        <v>9.6363500000000037</v>
      </c>
    </row>
    <row r="755" spans="1:5" x14ac:dyDescent="0.5">
      <c r="A755" s="243">
        <f t="shared" si="51"/>
        <v>0.72400000000000053</v>
      </c>
      <c r="B755" s="243">
        <f t="shared" si="48"/>
        <v>0.27599999999999947</v>
      </c>
      <c r="C755" s="82"/>
      <c r="D755" s="270">
        <f t="shared" si="49"/>
        <v>10.973577208914154</v>
      </c>
      <c r="E755" s="270">
        <f t="shared" si="50"/>
        <v>9.6438000000000041</v>
      </c>
    </row>
    <row r="756" spans="1:5" x14ac:dyDescent="0.5">
      <c r="A756" s="243">
        <f t="shared" si="51"/>
        <v>0.72500000000000053</v>
      </c>
      <c r="B756" s="243">
        <f t="shared" si="48"/>
        <v>0.27499999999999947</v>
      </c>
      <c r="C756" s="82"/>
      <c r="D756" s="270">
        <f t="shared" si="49"/>
        <v>10.987012147872605</v>
      </c>
      <c r="E756" s="270">
        <f t="shared" si="50"/>
        <v>9.6512500000000028</v>
      </c>
    </row>
    <row r="757" spans="1:5" x14ac:dyDescent="0.5">
      <c r="A757" s="243">
        <f t="shared" si="51"/>
        <v>0.72600000000000053</v>
      </c>
      <c r="B757" s="243">
        <f t="shared" si="48"/>
        <v>0.27399999999999947</v>
      </c>
      <c r="C757" s="82"/>
      <c r="D757" s="270">
        <f t="shared" si="49"/>
        <v>11.000455422845008</v>
      </c>
      <c r="E757" s="270">
        <f t="shared" si="50"/>
        <v>9.6587000000000032</v>
      </c>
    </row>
    <row r="758" spans="1:5" x14ac:dyDescent="0.5">
      <c r="A758" s="243">
        <f t="shared" si="51"/>
        <v>0.72700000000000053</v>
      </c>
      <c r="B758" s="243">
        <f t="shared" si="48"/>
        <v>0.27299999999999947</v>
      </c>
      <c r="C758" s="82"/>
      <c r="D758" s="270">
        <f t="shared" si="49"/>
        <v>11.013907003307235</v>
      </c>
      <c r="E758" s="270">
        <f t="shared" si="50"/>
        <v>9.6661500000000036</v>
      </c>
    </row>
    <row r="759" spans="1:5" x14ac:dyDescent="0.5">
      <c r="A759" s="243">
        <f t="shared" si="51"/>
        <v>0.72800000000000054</v>
      </c>
      <c r="B759" s="243">
        <f t="shared" si="48"/>
        <v>0.27199999999999946</v>
      </c>
      <c r="C759" s="82"/>
      <c r="D759" s="270">
        <f t="shared" si="49"/>
        <v>11.027366858865273</v>
      </c>
      <c r="E759" s="270">
        <f t="shared" si="50"/>
        <v>9.6736000000000022</v>
      </c>
    </row>
    <row r="760" spans="1:5" x14ac:dyDescent="0.5">
      <c r="A760" s="243">
        <f t="shared" si="51"/>
        <v>0.72900000000000054</v>
      </c>
      <c r="B760" s="243">
        <f t="shared" si="48"/>
        <v>0.27099999999999946</v>
      </c>
      <c r="C760" s="82"/>
      <c r="D760" s="270">
        <f t="shared" si="49"/>
        <v>11.040834959254674</v>
      </c>
      <c r="E760" s="270">
        <f t="shared" si="50"/>
        <v>9.6810500000000044</v>
      </c>
    </row>
    <row r="761" spans="1:5" x14ac:dyDescent="0.5">
      <c r="A761" s="243">
        <f t="shared" si="51"/>
        <v>0.73000000000000054</v>
      </c>
      <c r="B761" s="243">
        <f t="shared" si="48"/>
        <v>0.26999999999999946</v>
      </c>
      <c r="C761" s="82"/>
      <c r="D761" s="270">
        <f t="shared" si="49"/>
        <v>11.054311274339987</v>
      </c>
      <c r="E761" s="270">
        <f t="shared" si="50"/>
        <v>9.688500000000003</v>
      </c>
    </row>
    <row r="762" spans="1:5" x14ac:dyDescent="0.5">
      <c r="A762" s="243">
        <f t="shared" si="51"/>
        <v>0.73100000000000054</v>
      </c>
      <c r="B762" s="243">
        <f t="shared" si="48"/>
        <v>0.26899999999999946</v>
      </c>
      <c r="C762" s="82"/>
      <c r="D762" s="270">
        <f t="shared" si="49"/>
        <v>11.067795774114201</v>
      </c>
      <c r="E762" s="270">
        <f t="shared" si="50"/>
        <v>9.6959500000000034</v>
      </c>
    </row>
    <row r="763" spans="1:5" x14ac:dyDescent="0.5">
      <c r="A763" s="243">
        <f t="shared" si="51"/>
        <v>0.73200000000000054</v>
      </c>
      <c r="B763" s="243">
        <f t="shared" si="48"/>
        <v>0.26799999999999946</v>
      </c>
      <c r="C763" s="82"/>
      <c r="D763" s="270">
        <f t="shared" si="49"/>
        <v>11.081288428698178</v>
      </c>
      <c r="E763" s="270">
        <f t="shared" si="50"/>
        <v>9.7034000000000038</v>
      </c>
    </row>
    <row r="764" spans="1:5" x14ac:dyDescent="0.5">
      <c r="A764" s="243">
        <f t="shared" si="51"/>
        <v>0.73300000000000054</v>
      </c>
      <c r="B764" s="243">
        <f t="shared" si="48"/>
        <v>0.26699999999999946</v>
      </c>
      <c r="C764" s="82"/>
      <c r="D764" s="270">
        <f t="shared" si="49"/>
        <v>11.09478920834011</v>
      </c>
      <c r="E764" s="270">
        <f t="shared" si="50"/>
        <v>9.7108500000000042</v>
      </c>
    </row>
    <row r="765" spans="1:5" x14ac:dyDescent="0.5">
      <c r="A765" s="243">
        <f t="shared" si="51"/>
        <v>0.73400000000000054</v>
      </c>
      <c r="B765" s="243">
        <f t="shared" si="48"/>
        <v>0.26599999999999946</v>
      </c>
      <c r="C765" s="82"/>
      <c r="D765" s="270">
        <f t="shared" si="49"/>
        <v>11.108298083414947</v>
      </c>
      <c r="E765" s="270">
        <f t="shared" si="50"/>
        <v>9.7183000000000028</v>
      </c>
    </row>
    <row r="766" spans="1:5" x14ac:dyDescent="0.5">
      <c r="A766" s="243">
        <f t="shared" si="51"/>
        <v>0.73500000000000054</v>
      </c>
      <c r="B766" s="243">
        <f t="shared" si="48"/>
        <v>0.26499999999999946</v>
      </c>
      <c r="C766" s="82"/>
      <c r="D766" s="270">
        <f t="shared" si="49"/>
        <v>11.121815024423853</v>
      </c>
      <c r="E766" s="270">
        <f t="shared" si="50"/>
        <v>9.7257500000000032</v>
      </c>
    </row>
    <row r="767" spans="1:5" x14ac:dyDescent="0.5">
      <c r="A767" s="243">
        <f t="shared" si="51"/>
        <v>0.73600000000000054</v>
      </c>
      <c r="B767" s="243">
        <f t="shared" si="48"/>
        <v>0.26399999999999946</v>
      </c>
      <c r="C767" s="82"/>
      <c r="D767" s="270">
        <f t="shared" si="49"/>
        <v>11.13534000199366</v>
      </c>
      <c r="E767" s="270">
        <f t="shared" si="50"/>
        <v>9.7332000000000036</v>
      </c>
    </row>
    <row r="768" spans="1:5" x14ac:dyDescent="0.5">
      <c r="A768" s="243">
        <f t="shared" si="51"/>
        <v>0.73700000000000054</v>
      </c>
      <c r="B768" s="243">
        <f t="shared" si="48"/>
        <v>0.26299999999999946</v>
      </c>
      <c r="C768" s="82"/>
      <c r="D768" s="270">
        <f t="shared" si="49"/>
        <v>11.148872986876304</v>
      </c>
      <c r="E768" s="270">
        <f t="shared" si="50"/>
        <v>9.740650000000004</v>
      </c>
    </row>
    <row r="769" spans="1:5" x14ac:dyDescent="0.5">
      <c r="A769" s="243">
        <f t="shared" si="51"/>
        <v>0.73800000000000054</v>
      </c>
      <c r="B769" s="243">
        <f t="shared" si="48"/>
        <v>0.26199999999999946</v>
      </c>
      <c r="C769" s="82"/>
      <c r="D769" s="270">
        <f t="shared" si="49"/>
        <v>11.16241394994829</v>
      </c>
      <c r="E769" s="270">
        <f t="shared" si="50"/>
        <v>9.7481000000000044</v>
      </c>
    </row>
    <row r="770" spans="1:5" x14ac:dyDescent="0.5">
      <c r="A770" s="243">
        <f t="shared" si="51"/>
        <v>0.73900000000000055</v>
      </c>
      <c r="B770" s="243">
        <f t="shared" si="48"/>
        <v>0.26099999999999945</v>
      </c>
      <c r="C770" s="82"/>
      <c r="D770" s="270">
        <f t="shared" si="49"/>
        <v>11.175962862210135</v>
      </c>
      <c r="E770" s="270">
        <f t="shared" si="50"/>
        <v>9.7555500000000031</v>
      </c>
    </row>
    <row r="771" spans="1:5" x14ac:dyDescent="0.5">
      <c r="A771" s="243">
        <f t="shared" si="51"/>
        <v>0.74000000000000055</v>
      </c>
      <c r="B771" s="243">
        <f t="shared" si="48"/>
        <v>0.25999999999999945</v>
      </c>
      <c r="C771" s="82"/>
      <c r="D771" s="270">
        <f t="shared" si="49"/>
        <v>11.189519694785838</v>
      </c>
      <c r="E771" s="270">
        <f t="shared" si="50"/>
        <v>9.7630000000000052</v>
      </c>
    </row>
    <row r="772" spans="1:5" x14ac:dyDescent="0.5">
      <c r="A772" s="243">
        <f t="shared" si="51"/>
        <v>0.74100000000000055</v>
      </c>
      <c r="B772" s="243">
        <f t="shared" si="48"/>
        <v>0.25899999999999945</v>
      </c>
      <c r="C772" s="82"/>
      <c r="D772" s="270">
        <f t="shared" si="49"/>
        <v>11.203084418922325</v>
      </c>
      <c r="E772" s="270">
        <f t="shared" si="50"/>
        <v>9.7704500000000039</v>
      </c>
    </row>
    <row r="773" spans="1:5" x14ac:dyDescent="0.5">
      <c r="A773" s="243">
        <f t="shared" si="51"/>
        <v>0.74200000000000055</v>
      </c>
      <c r="B773" s="243">
        <f t="shared" si="48"/>
        <v>0.25799999999999945</v>
      </c>
      <c r="C773" s="82"/>
      <c r="D773" s="270">
        <f t="shared" si="49"/>
        <v>11.216657005988914</v>
      </c>
      <c r="E773" s="270">
        <f t="shared" si="50"/>
        <v>9.7779000000000025</v>
      </c>
    </row>
    <row r="774" spans="1:5" x14ac:dyDescent="0.5">
      <c r="A774" s="243">
        <f t="shared" si="51"/>
        <v>0.74300000000000055</v>
      </c>
      <c r="B774" s="243">
        <f t="shared" si="48"/>
        <v>0.25699999999999945</v>
      </c>
      <c r="C774" s="82"/>
      <c r="D774" s="270">
        <f t="shared" si="49"/>
        <v>11.230237427476775</v>
      </c>
      <c r="E774" s="270">
        <f t="shared" si="50"/>
        <v>9.7853500000000047</v>
      </c>
    </row>
    <row r="775" spans="1:5" x14ac:dyDescent="0.5">
      <c r="A775" s="243">
        <f t="shared" si="51"/>
        <v>0.74400000000000055</v>
      </c>
      <c r="B775" s="243">
        <f t="shared" si="48"/>
        <v>0.25599999999999945</v>
      </c>
      <c r="C775" s="82"/>
      <c r="D775" s="270">
        <f t="shared" si="49"/>
        <v>11.243825654998398</v>
      </c>
      <c r="E775" s="270">
        <f t="shared" si="50"/>
        <v>9.7928000000000033</v>
      </c>
    </row>
    <row r="776" spans="1:5" x14ac:dyDescent="0.5">
      <c r="A776" s="243">
        <f t="shared" si="51"/>
        <v>0.74500000000000055</v>
      </c>
      <c r="B776" s="243">
        <f t="shared" si="48"/>
        <v>0.25499999999999945</v>
      </c>
      <c r="C776" s="82"/>
      <c r="D776" s="270">
        <f t="shared" si="49"/>
        <v>11.257421660287056</v>
      </c>
      <c r="E776" s="270">
        <f t="shared" si="50"/>
        <v>9.8002500000000019</v>
      </c>
    </row>
    <row r="777" spans="1:5" x14ac:dyDescent="0.5">
      <c r="A777" s="243">
        <f t="shared" si="51"/>
        <v>0.74600000000000055</v>
      </c>
      <c r="B777" s="243">
        <f t="shared" si="48"/>
        <v>0.25399999999999945</v>
      </c>
      <c r="C777" s="82"/>
      <c r="D777" s="270">
        <f t="shared" si="49"/>
        <v>11.271025415196268</v>
      </c>
      <c r="E777" s="270">
        <f t="shared" si="50"/>
        <v>9.8077000000000041</v>
      </c>
    </row>
    <row r="778" spans="1:5" x14ac:dyDescent="0.5">
      <c r="A778" s="243">
        <f t="shared" si="51"/>
        <v>0.74700000000000055</v>
      </c>
      <c r="B778" s="243">
        <f t="shared" si="48"/>
        <v>0.25299999999999945</v>
      </c>
      <c r="C778" s="82"/>
      <c r="D778" s="270">
        <f t="shared" si="49"/>
        <v>11.28463689169927</v>
      </c>
      <c r="E778" s="270">
        <f t="shared" si="50"/>
        <v>9.8151500000000027</v>
      </c>
    </row>
    <row r="779" spans="1:5" x14ac:dyDescent="0.5">
      <c r="A779" s="243">
        <f t="shared" si="51"/>
        <v>0.74800000000000055</v>
      </c>
      <c r="B779" s="243">
        <f t="shared" si="48"/>
        <v>0.25199999999999945</v>
      </c>
      <c r="C779" s="82"/>
      <c r="D779" s="270">
        <f t="shared" si="49"/>
        <v>11.298256061888496</v>
      </c>
      <c r="E779" s="270">
        <f t="shared" si="50"/>
        <v>9.8226000000000031</v>
      </c>
    </row>
    <row r="780" spans="1:5" x14ac:dyDescent="0.5">
      <c r="A780" s="243">
        <f t="shared" si="51"/>
        <v>0.74900000000000055</v>
      </c>
      <c r="B780" s="243">
        <f t="shared" si="48"/>
        <v>0.25099999999999945</v>
      </c>
      <c r="C780" s="82"/>
      <c r="D780" s="270">
        <f t="shared" si="49"/>
        <v>11.311882897975039</v>
      </c>
      <c r="E780" s="270">
        <f t="shared" si="50"/>
        <v>9.8300500000000035</v>
      </c>
    </row>
    <row r="781" spans="1:5" x14ac:dyDescent="0.5">
      <c r="A781" s="243">
        <f t="shared" si="51"/>
        <v>0.75000000000000056</v>
      </c>
      <c r="B781" s="243">
        <f t="shared" si="48"/>
        <v>0.24999999999999944</v>
      </c>
      <c r="C781" s="82"/>
      <c r="D781" s="270">
        <f t="shared" si="49"/>
        <v>11.325517372288127</v>
      </c>
      <c r="E781" s="270">
        <f t="shared" si="50"/>
        <v>9.8375000000000039</v>
      </c>
    </row>
    <row r="782" spans="1:5" x14ac:dyDescent="0.5">
      <c r="A782" s="243">
        <f t="shared" si="51"/>
        <v>0.75100000000000056</v>
      </c>
      <c r="B782" s="243">
        <f t="shared" si="48"/>
        <v>0.24899999999999944</v>
      </c>
      <c r="C782" s="82"/>
      <c r="D782" s="270">
        <f t="shared" si="49"/>
        <v>11.339159457274606</v>
      </c>
      <c r="E782" s="270">
        <f t="shared" si="50"/>
        <v>9.8449500000000043</v>
      </c>
    </row>
    <row r="783" spans="1:5" x14ac:dyDescent="0.5">
      <c r="A783" s="243">
        <f t="shared" si="51"/>
        <v>0.75200000000000056</v>
      </c>
      <c r="B783" s="243">
        <f t="shared" si="48"/>
        <v>0.24799999999999944</v>
      </c>
      <c r="C783" s="82"/>
      <c r="D783" s="270">
        <f t="shared" si="49"/>
        <v>11.352809125498418</v>
      </c>
      <c r="E783" s="270">
        <f t="shared" si="50"/>
        <v>9.8524000000000029</v>
      </c>
    </row>
    <row r="784" spans="1:5" x14ac:dyDescent="0.5">
      <c r="A784" s="243">
        <f t="shared" si="51"/>
        <v>0.75300000000000056</v>
      </c>
      <c r="B784" s="243">
        <f t="shared" si="48"/>
        <v>0.24699999999999944</v>
      </c>
      <c r="C784" s="82"/>
      <c r="D784" s="270">
        <f t="shared" si="49"/>
        <v>11.366466349640076</v>
      </c>
      <c r="E784" s="270">
        <f t="shared" si="50"/>
        <v>9.8598500000000033</v>
      </c>
    </row>
    <row r="785" spans="1:5" x14ac:dyDescent="0.5">
      <c r="A785" s="243">
        <f t="shared" si="51"/>
        <v>0.75400000000000056</v>
      </c>
      <c r="B785" s="243">
        <f t="shared" si="48"/>
        <v>0.24599999999999944</v>
      </c>
      <c r="C785" s="82"/>
      <c r="D785" s="270">
        <f t="shared" si="49"/>
        <v>11.380131102496147</v>
      </c>
      <c r="E785" s="270">
        <f t="shared" si="50"/>
        <v>9.8673000000000037</v>
      </c>
    </row>
    <row r="786" spans="1:5" x14ac:dyDescent="0.5">
      <c r="A786" s="243">
        <f t="shared" si="51"/>
        <v>0.75500000000000056</v>
      </c>
      <c r="B786" s="243">
        <f t="shared" si="48"/>
        <v>0.24499999999999944</v>
      </c>
      <c r="C786" s="82"/>
      <c r="D786" s="270">
        <f t="shared" si="49"/>
        <v>11.393803356978747</v>
      </c>
      <c r="E786" s="270">
        <f t="shared" si="50"/>
        <v>9.8747500000000041</v>
      </c>
    </row>
    <row r="787" spans="1:5" x14ac:dyDescent="0.5">
      <c r="A787" s="243">
        <f t="shared" si="51"/>
        <v>0.75600000000000056</v>
      </c>
      <c r="B787" s="243">
        <f t="shared" si="48"/>
        <v>0.24399999999999944</v>
      </c>
      <c r="C787" s="82"/>
      <c r="D787" s="270">
        <f t="shared" si="49"/>
        <v>11.407483086115015</v>
      </c>
      <c r="E787" s="270">
        <f t="shared" si="50"/>
        <v>9.8822000000000028</v>
      </c>
    </row>
    <row r="788" spans="1:5" x14ac:dyDescent="0.5">
      <c r="A788" s="243">
        <f t="shared" si="51"/>
        <v>0.75700000000000056</v>
      </c>
      <c r="B788" s="243">
        <f t="shared" si="48"/>
        <v>0.24299999999999944</v>
      </c>
      <c r="C788" s="82"/>
      <c r="D788" s="270">
        <f t="shared" si="49"/>
        <v>11.42117026304661</v>
      </c>
      <c r="E788" s="270">
        <f t="shared" si="50"/>
        <v>9.8896500000000049</v>
      </c>
    </row>
    <row r="789" spans="1:5" x14ac:dyDescent="0.5">
      <c r="A789" s="243">
        <f t="shared" si="51"/>
        <v>0.75800000000000056</v>
      </c>
      <c r="B789" s="243">
        <f t="shared" si="48"/>
        <v>0.24199999999999944</v>
      </c>
      <c r="C789" s="82"/>
      <c r="D789" s="270">
        <f t="shared" si="49"/>
        <v>11.434864861029194</v>
      </c>
      <c r="E789" s="270">
        <f t="shared" si="50"/>
        <v>9.8971000000000036</v>
      </c>
    </row>
    <row r="790" spans="1:5" x14ac:dyDescent="0.5">
      <c r="A790" s="243">
        <f t="shared" si="51"/>
        <v>0.75900000000000056</v>
      </c>
      <c r="B790" s="243">
        <f t="shared" si="48"/>
        <v>0.24099999999999944</v>
      </c>
      <c r="C790" s="82"/>
      <c r="D790" s="270">
        <f t="shared" si="49"/>
        <v>11.448566853431926</v>
      </c>
      <c r="E790" s="270">
        <f t="shared" si="50"/>
        <v>9.904550000000004</v>
      </c>
    </row>
    <row r="791" spans="1:5" x14ac:dyDescent="0.5">
      <c r="A791" s="243">
        <f t="shared" si="51"/>
        <v>0.76000000000000056</v>
      </c>
      <c r="B791" s="243">
        <f t="shared" si="48"/>
        <v>0.23999999999999944</v>
      </c>
      <c r="C791" s="82"/>
      <c r="D791" s="270">
        <f t="shared" si="49"/>
        <v>11.462276213736963</v>
      </c>
      <c r="E791" s="270">
        <f t="shared" si="50"/>
        <v>9.9120000000000044</v>
      </c>
    </row>
    <row r="792" spans="1:5" x14ac:dyDescent="0.5">
      <c r="A792" s="243">
        <f t="shared" si="51"/>
        <v>0.76100000000000056</v>
      </c>
      <c r="B792" s="243">
        <f t="shared" si="48"/>
        <v>0.23899999999999944</v>
      </c>
      <c r="C792" s="82"/>
      <c r="D792" s="270">
        <f t="shared" si="49"/>
        <v>11.475992915538949</v>
      </c>
      <c r="E792" s="270">
        <f t="shared" si="50"/>
        <v>9.919450000000003</v>
      </c>
    </row>
    <row r="793" spans="1:5" x14ac:dyDescent="0.5">
      <c r="A793" s="243">
        <f t="shared" si="51"/>
        <v>0.76200000000000057</v>
      </c>
      <c r="B793" s="243">
        <f t="shared" si="48"/>
        <v>0.23799999999999943</v>
      </c>
      <c r="C793" s="82"/>
      <c r="D793" s="270">
        <f t="shared" si="49"/>
        <v>11.489716932544518</v>
      </c>
      <c r="E793" s="270">
        <f t="shared" si="50"/>
        <v>9.9269000000000034</v>
      </c>
    </row>
    <row r="794" spans="1:5" x14ac:dyDescent="0.5">
      <c r="A794" s="243">
        <f t="shared" si="51"/>
        <v>0.76300000000000057</v>
      </c>
      <c r="B794" s="243">
        <f t="shared" si="48"/>
        <v>0.23699999999999943</v>
      </c>
      <c r="C794" s="82"/>
      <c r="D794" s="270">
        <f t="shared" si="49"/>
        <v>11.50344823857178</v>
      </c>
      <c r="E794" s="270">
        <f t="shared" si="50"/>
        <v>9.9343500000000038</v>
      </c>
    </row>
    <row r="795" spans="1:5" x14ac:dyDescent="0.5">
      <c r="A795" s="243">
        <f t="shared" si="51"/>
        <v>0.76400000000000057</v>
      </c>
      <c r="B795" s="243">
        <f t="shared" si="48"/>
        <v>0.23599999999999943</v>
      </c>
      <c r="C795" s="82"/>
      <c r="D795" s="270">
        <f t="shared" si="49"/>
        <v>11.517186807549844</v>
      </c>
      <c r="E795" s="270">
        <f t="shared" si="50"/>
        <v>9.9418000000000042</v>
      </c>
    </row>
    <row r="796" spans="1:5" x14ac:dyDescent="0.5">
      <c r="A796" s="243">
        <f t="shared" si="51"/>
        <v>0.76500000000000057</v>
      </c>
      <c r="B796" s="243">
        <f t="shared" si="48"/>
        <v>0.23499999999999943</v>
      </c>
      <c r="C796" s="82"/>
      <c r="D796" s="270">
        <f t="shared" si="49"/>
        <v>11.53093261351831</v>
      </c>
      <c r="E796" s="270">
        <f t="shared" si="50"/>
        <v>9.9492500000000028</v>
      </c>
    </row>
    <row r="797" spans="1:5" x14ac:dyDescent="0.5">
      <c r="A797" s="243">
        <f t="shared" si="51"/>
        <v>0.76600000000000057</v>
      </c>
      <c r="B797" s="243">
        <f t="shared" si="48"/>
        <v>0.23399999999999943</v>
      </c>
      <c r="C797" s="82"/>
      <c r="D797" s="270">
        <f t="shared" si="49"/>
        <v>11.544685630626768</v>
      </c>
      <c r="E797" s="270">
        <f t="shared" si="50"/>
        <v>9.9567000000000032</v>
      </c>
    </row>
    <row r="798" spans="1:5" x14ac:dyDescent="0.5">
      <c r="A798" s="243">
        <f t="shared" si="51"/>
        <v>0.76700000000000057</v>
      </c>
      <c r="B798" s="243">
        <f t="shared" si="48"/>
        <v>0.23299999999999943</v>
      </c>
      <c r="C798" s="82"/>
      <c r="D798" s="270">
        <f t="shared" si="49"/>
        <v>11.558445833134323</v>
      </c>
      <c r="E798" s="270">
        <f t="shared" si="50"/>
        <v>9.9641500000000036</v>
      </c>
    </row>
    <row r="799" spans="1:5" x14ac:dyDescent="0.5">
      <c r="A799" s="243">
        <f t="shared" si="51"/>
        <v>0.76800000000000057</v>
      </c>
      <c r="B799" s="243">
        <f t="shared" ref="B799:B862" si="52">1-A799</f>
        <v>0.23199999999999943</v>
      </c>
      <c r="C799" s="82"/>
      <c r="D799" s="270">
        <f t="shared" ref="D799:D862" si="53">SQRT((A799*$B$7)^2+(B799*$B$8)^2+2*$B$7*A799*$B$8*B799*$D$12)</f>
        <v>11.572213195409086</v>
      </c>
      <c r="E799" s="270">
        <f t="shared" ref="E799:E862" si="54">+A799*$B$5+B799*$B$6</f>
        <v>9.971600000000004</v>
      </c>
    </row>
    <row r="800" spans="1:5" x14ac:dyDescent="0.5">
      <c r="A800" s="243">
        <f t="shared" si="51"/>
        <v>0.76900000000000057</v>
      </c>
      <c r="B800" s="243">
        <f t="shared" si="52"/>
        <v>0.23099999999999943</v>
      </c>
      <c r="C800" s="82"/>
      <c r="D800" s="270">
        <f t="shared" si="53"/>
        <v>11.5859876919277</v>
      </c>
      <c r="E800" s="270">
        <f t="shared" si="54"/>
        <v>9.9790500000000044</v>
      </c>
    </row>
    <row r="801" spans="1:5" x14ac:dyDescent="0.5">
      <c r="A801" s="243">
        <f t="shared" si="51"/>
        <v>0.77000000000000057</v>
      </c>
      <c r="B801" s="243">
        <f t="shared" si="52"/>
        <v>0.22999999999999943</v>
      </c>
      <c r="C801" s="82"/>
      <c r="D801" s="270">
        <f t="shared" si="53"/>
        <v>11.599769297274847</v>
      </c>
      <c r="E801" s="270">
        <f t="shared" si="54"/>
        <v>9.986500000000003</v>
      </c>
    </row>
    <row r="802" spans="1:5" x14ac:dyDescent="0.5">
      <c r="A802" s="243">
        <f t="shared" ref="A802:A865" si="55">+A801+0.1%</f>
        <v>0.77100000000000057</v>
      </c>
      <c r="B802" s="243">
        <f t="shared" si="52"/>
        <v>0.22899999999999943</v>
      </c>
      <c r="C802" s="82"/>
      <c r="D802" s="270">
        <f t="shared" si="53"/>
        <v>11.613557986142757</v>
      </c>
      <c r="E802" s="270">
        <f t="shared" si="54"/>
        <v>9.9939500000000052</v>
      </c>
    </row>
    <row r="803" spans="1:5" x14ac:dyDescent="0.5">
      <c r="A803" s="243">
        <f t="shared" si="55"/>
        <v>0.77200000000000057</v>
      </c>
      <c r="B803" s="243">
        <f t="shared" si="52"/>
        <v>0.22799999999999943</v>
      </c>
      <c r="C803" s="82"/>
      <c r="D803" s="270">
        <f t="shared" si="53"/>
        <v>11.627353733330736</v>
      </c>
      <c r="E803" s="270">
        <f t="shared" si="54"/>
        <v>10.001400000000004</v>
      </c>
    </row>
    <row r="804" spans="1:5" x14ac:dyDescent="0.5">
      <c r="A804" s="243">
        <f t="shared" si="55"/>
        <v>0.77300000000000058</v>
      </c>
      <c r="B804" s="243">
        <f t="shared" si="52"/>
        <v>0.22699999999999942</v>
      </c>
      <c r="C804" s="82"/>
      <c r="D804" s="270">
        <f t="shared" si="53"/>
        <v>11.641156513744679</v>
      </c>
      <c r="E804" s="270">
        <f t="shared" si="54"/>
        <v>10.008850000000002</v>
      </c>
    </row>
    <row r="805" spans="1:5" x14ac:dyDescent="0.5">
      <c r="A805" s="243">
        <f t="shared" si="55"/>
        <v>0.77400000000000058</v>
      </c>
      <c r="B805" s="243">
        <f t="shared" si="52"/>
        <v>0.22599999999999942</v>
      </c>
      <c r="C805" s="82"/>
      <c r="D805" s="270">
        <f t="shared" si="53"/>
        <v>11.654966302396597</v>
      </c>
      <c r="E805" s="270">
        <f t="shared" si="54"/>
        <v>10.016300000000005</v>
      </c>
    </row>
    <row r="806" spans="1:5" x14ac:dyDescent="0.5">
      <c r="A806" s="243">
        <f t="shared" si="55"/>
        <v>0.77500000000000058</v>
      </c>
      <c r="B806" s="243">
        <f t="shared" si="52"/>
        <v>0.22499999999999942</v>
      </c>
      <c r="C806" s="82"/>
      <c r="D806" s="270">
        <f t="shared" si="53"/>
        <v>11.668783074404125</v>
      </c>
      <c r="E806" s="270">
        <f t="shared" si="54"/>
        <v>10.023750000000003</v>
      </c>
    </row>
    <row r="807" spans="1:5" x14ac:dyDescent="0.5">
      <c r="A807" s="243">
        <f t="shared" si="55"/>
        <v>0.77600000000000058</v>
      </c>
      <c r="B807" s="243">
        <f t="shared" si="52"/>
        <v>0.22399999999999942</v>
      </c>
      <c r="C807" s="82"/>
      <c r="D807" s="270">
        <f t="shared" si="53"/>
        <v>11.682606804990064</v>
      </c>
      <c r="E807" s="270">
        <f t="shared" si="54"/>
        <v>10.031200000000004</v>
      </c>
    </row>
    <row r="808" spans="1:5" x14ac:dyDescent="0.5">
      <c r="A808" s="243">
        <f t="shared" si="55"/>
        <v>0.77700000000000058</v>
      </c>
      <c r="B808" s="243">
        <f t="shared" si="52"/>
        <v>0.22299999999999942</v>
      </c>
      <c r="C808" s="82"/>
      <c r="D808" s="270">
        <f t="shared" si="53"/>
        <v>11.6964374694819</v>
      </c>
      <c r="E808" s="270">
        <f t="shared" si="54"/>
        <v>10.038650000000004</v>
      </c>
    </row>
    <row r="809" spans="1:5" x14ac:dyDescent="0.5">
      <c r="A809" s="243">
        <f t="shared" si="55"/>
        <v>0.77800000000000058</v>
      </c>
      <c r="B809" s="243">
        <f t="shared" si="52"/>
        <v>0.22199999999999942</v>
      </c>
      <c r="C809" s="82"/>
      <c r="D809" s="270">
        <f t="shared" si="53"/>
        <v>11.710275043311331</v>
      </c>
      <c r="E809" s="270">
        <f t="shared" si="54"/>
        <v>10.046100000000003</v>
      </c>
    </row>
    <row r="810" spans="1:5" x14ac:dyDescent="0.5">
      <c r="A810" s="243">
        <f t="shared" si="55"/>
        <v>0.77900000000000058</v>
      </c>
      <c r="B810" s="243">
        <f t="shared" si="52"/>
        <v>0.22099999999999942</v>
      </c>
      <c r="C810" s="82"/>
      <c r="D810" s="270">
        <f t="shared" si="53"/>
        <v>11.724119502013796</v>
      </c>
      <c r="E810" s="270">
        <f t="shared" si="54"/>
        <v>10.053550000000003</v>
      </c>
    </row>
    <row r="811" spans="1:5" x14ac:dyDescent="0.5">
      <c r="A811" s="243">
        <f t="shared" si="55"/>
        <v>0.78000000000000058</v>
      </c>
      <c r="B811" s="243">
        <f t="shared" si="52"/>
        <v>0.21999999999999942</v>
      </c>
      <c r="C811" s="82"/>
      <c r="D811" s="270">
        <f t="shared" si="53"/>
        <v>11.737970821228011</v>
      </c>
      <c r="E811" s="270">
        <f t="shared" si="54"/>
        <v>10.061000000000003</v>
      </c>
    </row>
    <row r="812" spans="1:5" x14ac:dyDescent="0.5">
      <c r="A812" s="243">
        <f t="shared" si="55"/>
        <v>0.78100000000000058</v>
      </c>
      <c r="B812" s="243">
        <f t="shared" si="52"/>
        <v>0.21899999999999942</v>
      </c>
      <c r="C812" s="82"/>
      <c r="D812" s="270">
        <f t="shared" si="53"/>
        <v>11.751828976695506</v>
      </c>
      <c r="E812" s="270">
        <f t="shared" si="54"/>
        <v>10.068450000000004</v>
      </c>
    </row>
    <row r="813" spans="1:5" x14ac:dyDescent="0.5">
      <c r="A813" s="243">
        <f t="shared" si="55"/>
        <v>0.78200000000000058</v>
      </c>
      <c r="B813" s="243">
        <f t="shared" si="52"/>
        <v>0.21799999999999942</v>
      </c>
      <c r="C813" s="82"/>
      <c r="D813" s="270">
        <f t="shared" si="53"/>
        <v>11.76569394426016</v>
      </c>
      <c r="E813" s="270">
        <f t="shared" si="54"/>
        <v>10.075900000000004</v>
      </c>
    </row>
    <row r="814" spans="1:5" x14ac:dyDescent="0.5">
      <c r="A814" s="243">
        <f t="shared" si="55"/>
        <v>0.78300000000000058</v>
      </c>
      <c r="B814" s="243">
        <f t="shared" si="52"/>
        <v>0.21699999999999942</v>
      </c>
      <c r="C814" s="82"/>
      <c r="D814" s="270">
        <f t="shared" si="53"/>
        <v>11.779565699867726</v>
      </c>
      <c r="E814" s="270">
        <f t="shared" si="54"/>
        <v>10.083350000000005</v>
      </c>
    </row>
    <row r="815" spans="1:5" x14ac:dyDescent="0.5">
      <c r="A815" s="243">
        <f t="shared" si="55"/>
        <v>0.78400000000000059</v>
      </c>
      <c r="B815" s="243">
        <f t="shared" si="52"/>
        <v>0.21599999999999941</v>
      </c>
      <c r="C815" s="82"/>
      <c r="D815" s="270">
        <f t="shared" si="53"/>
        <v>11.793444219565384</v>
      </c>
      <c r="E815" s="270">
        <f t="shared" si="54"/>
        <v>10.090800000000003</v>
      </c>
    </row>
    <row r="816" spans="1:5" x14ac:dyDescent="0.5">
      <c r="A816" s="243">
        <f t="shared" si="55"/>
        <v>0.78500000000000059</v>
      </c>
      <c r="B816" s="243">
        <f t="shared" si="52"/>
        <v>0.21499999999999941</v>
      </c>
      <c r="C816" s="82"/>
      <c r="D816" s="270">
        <f t="shared" si="53"/>
        <v>11.807329479501288</v>
      </c>
      <c r="E816" s="270">
        <f t="shared" si="54"/>
        <v>10.098250000000004</v>
      </c>
    </row>
    <row r="817" spans="1:5" x14ac:dyDescent="0.5">
      <c r="A817" s="243">
        <f t="shared" si="55"/>
        <v>0.78600000000000059</v>
      </c>
      <c r="B817" s="243">
        <f t="shared" si="52"/>
        <v>0.21399999999999941</v>
      </c>
      <c r="C817" s="82"/>
      <c r="D817" s="270">
        <f t="shared" si="53"/>
        <v>11.821221455924096</v>
      </c>
      <c r="E817" s="270">
        <f t="shared" si="54"/>
        <v>10.105700000000004</v>
      </c>
    </row>
    <row r="818" spans="1:5" x14ac:dyDescent="0.5">
      <c r="A818" s="243">
        <f t="shared" si="55"/>
        <v>0.78700000000000059</v>
      </c>
      <c r="B818" s="243">
        <f t="shared" si="52"/>
        <v>0.21299999999999941</v>
      </c>
      <c r="C818" s="82"/>
      <c r="D818" s="270">
        <f t="shared" si="53"/>
        <v>11.835120125182515</v>
      </c>
      <c r="E818" s="270">
        <f t="shared" si="54"/>
        <v>10.113150000000003</v>
      </c>
    </row>
    <row r="819" spans="1:5" x14ac:dyDescent="0.5">
      <c r="A819" s="243">
        <f t="shared" si="55"/>
        <v>0.78800000000000059</v>
      </c>
      <c r="B819" s="243">
        <f t="shared" si="52"/>
        <v>0.21199999999999941</v>
      </c>
      <c r="C819" s="82"/>
      <c r="D819" s="270">
        <f t="shared" si="53"/>
        <v>11.849025463724864</v>
      </c>
      <c r="E819" s="270">
        <f t="shared" si="54"/>
        <v>10.120600000000005</v>
      </c>
    </row>
    <row r="820" spans="1:5" x14ac:dyDescent="0.5">
      <c r="A820" s="243">
        <f t="shared" si="55"/>
        <v>0.78900000000000059</v>
      </c>
      <c r="B820" s="243">
        <f t="shared" si="52"/>
        <v>0.21099999999999941</v>
      </c>
      <c r="C820" s="82"/>
      <c r="D820" s="270">
        <f t="shared" si="53"/>
        <v>11.862937448098602</v>
      </c>
      <c r="E820" s="270">
        <f t="shared" si="54"/>
        <v>10.128050000000004</v>
      </c>
    </row>
    <row r="821" spans="1:5" x14ac:dyDescent="0.5">
      <c r="A821" s="243">
        <f t="shared" si="55"/>
        <v>0.79000000000000059</v>
      </c>
      <c r="B821" s="243">
        <f t="shared" si="52"/>
        <v>0.20999999999999941</v>
      </c>
      <c r="C821" s="82"/>
      <c r="D821" s="270">
        <f t="shared" si="53"/>
        <v>11.876856054949904</v>
      </c>
      <c r="E821" s="270">
        <f t="shared" si="54"/>
        <v>10.135500000000004</v>
      </c>
    </row>
    <row r="822" spans="1:5" x14ac:dyDescent="0.5">
      <c r="A822" s="243">
        <f t="shared" si="55"/>
        <v>0.79100000000000059</v>
      </c>
      <c r="B822" s="243">
        <f t="shared" si="52"/>
        <v>0.20899999999999941</v>
      </c>
      <c r="C822" s="82"/>
      <c r="D822" s="270">
        <f t="shared" si="53"/>
        <v>11.890781261023188</v>
      </c>
      <c r="E822" s="270">
        <f t="shared" si="54"/>
        <v>10.142950000000004</v>
      </c>
    </row>
    <row r="823" spans="1:5" x14ac:dyDescent="0.5">
      <c r="A823" s="243">
        <f t="shared" si="55"/>
        <v>0.79200000000000059</v>
      </c>
      <c r="B823" s="243">
        <f t="shared" si="52"/>
        <v>0.20799999999999941</v>
      </c>
      <c r="C823" s="82"/>
      <c r="D823" s="270">
        <f t="shared" si="53"/>
        <v>11.904713043160688</v>
      </c>
      <c r="E823" s="270">
        <f t="shared" si="54"/>
        <v>10.150400000000003</v>
      </c>
    </row>
    <row r="824" spans="1:5" x14ac:dyDescent="0.5">
      <c r="A824" s="243">
        <f t="shared" si="55"/>
        <v>0.79300000000000059</v>
      </c>
      <c r="B824" s="243">
        <f t="shared" si="52"/>
        <v>0.20699999999999941</v>
      </c>
      <c r="C824" s="82"/>
      <c r="D824" s="270">
        <f t="shared" si="53"/>
        <v>11.918651378302002</v>
      </c>
      <c r="E824" s="270">
        <f t="shared" si="54"/>
        <v>10.157850000000003</v>
      </c>
    </row>
    <row r="825" spans="1:5" x14ac:dyDescent="0.5">
      <c r="A825" s="243">
        <f t="shared" si="55"/>
        <v>0.79400000000000059</v>
      </c>
      <c r="B825" s="243">
        <f t="shared" si="52"/>
        <v>0.20599999999999941</v>
      </c>
      <c r="C825" s="82"/>
      <c r="D825" s="270">
        <f t="shared" si="53"/>
        <v>11.932596243483653</v>
      </c>
      <c r="E825" s="270">
        <f t="shared" si="54"/>
        <v>10.165300000000004</v>
      </c>
    </row>
    <row r="826" spans="1:5" x14ac:dyDescent="0.5">
      <c r="A826" s="243">
        <f t="shared" si="55"/>
        <v>0.7950000000000006</v>
      </c>
      <c r="B826" s="243">
        <f t="shared" si="52"/>
        <v>0.2049999999999994</v>
      </c>
      <c r="C826" s="82"/>
      <c r="D826" s="270">
        <f t="shared" si="53"/>
        <v>11.946547615838654</v>
      </c>
      <c r="E826" s="270">
        <f t="shared" si="54"/>
        <v>10.172750000000004</v>
      </c>
    </row>
    <row r="827" spans="1:5" x14ac:dyDescent="0.5">
      <c r="A827" s="243">
        <f t="shared" si="55"/>
        <v>0.7960000000000006</v>
      </c>
      <c r="B827" s="243">
        <f t="shared" si="52"/>
        <v>0.2039999999999994</v>
      </c>
      <c r="C827" s="82"/>
      <c r="D827" s="270">
        <f t="shared" si="53"/>
        <v>11.960505472596058</v>
      </c>
      <c r="E827" s="270">
        <f t="shared" si="54"/>
        <v>10.180200000000005</v>
      </c>
    </row>
    <row r="828" spans="1:5" x14ac:dyDescent="0.5">
      <c r="A828" s="243">
        <f t="shared" si="55"/>
        <v>0.7970000000000006</v>
      </c>
      <c r="B828" s="243">
        <f t="shared" si="52"/>
        <v>0.2029999999999994</v>
      </c>
      <c r="C828" s="82"/>
      <c r="D828" s="270">
        <f t="shared" si="53"/>
        <v>11.97446979108053</v>
      </c>
      <c r="E828" s="270">
        <f t="shared" si="54"/>
        <v>10.187650000000005</v>
      </c>
    </row>
    <row r="829" spans="1:5" x14ac:dyDescent="0.5">
      <c r="A829" s="243">
        <f t="shared" si="55"/>
        <v>0.7980000000000006</v>
      </c>
      <c r="B829" s="243">
        <f t="shared" si="52"/>
        <v>0.2019999999999994</v>
      </c>
      <c r="C829" s="82"/>
      <c r="D829" s="270">
        <f t="shared" si="53"/>
        <v>11.988440548711921</v>
      </c>
      <c r="E829" s="270">
        <f t="shared" si="54"/>
        <v>10.195100000000004</v>
      </c>
    </row>
    <row r="830" spans="1:5" x14ac:dyDescent="0.5">
      <c r="A830" s="243">
        <f t="shared" si="55"/>
        <v>0.7990000000000006</v>
      </c>
      <c r="B830" s="243">
        <f t="shared" si="52"/>
        <v>0.2009999999999994</v>
      </c>
      <c r="C830" s="82"/>
      <c r="D830" s="270">
        <f t="shared" si="53"/>
        <v>12.00241772300482</v>
      </c>
      <c r="E830" s="270">
        <f t="shared" si="54"/>
        <v>10.202550000000004</v>
      </c>
    </row>
    <row r="831" spans="1:5" x14ac:dyDescent="0.5">
      <c r="A831" s="243">
        <f t="shared" si="55"/>
        <v>0.8000000000000006</v>
      </c>
      <c r="B831" s="243">
        <f t="shared" si="52"/>
        <v>0.1999999999999994</v>
      </c>
      <c r="C831" s="82"/>
      <c r="D831" s="270">
        <f t="shared" si="53"/>
        <v>12.01640129156813</v>
      </c>
      <c r="E831" s="270">
        <f t="shared" si="54"/>
        <v>10.210000000000004</v>
      </c>
    </row>
    <row r="832" spans="1:5" x14ac:dyDescent="0.5">
      <c r="A832" s="243">
        <f t="shared" si="55"/>
        <v>0.8010000000000006</v>
      </c>
      <c r="B832" s="243">
        <f t="shared" si="52"/>
        <v>0.1989999999999994</v>
      </c>
      <c r="C832" s="82"/>
      <c r="D832" s="270">
        <f t="shared" si="53"/>
        <v>12.030391232104639</v>
      </c>
      <c r="E832" s="270">
        <f t="shared" si="54"/>
        <v>10.217450000000003</v>
      </c>
    </row>
    <row r="833" spans="1:5" x14ac:dyDescent="0.5">
      <c r="A833" s="243">
        <f t="shared" si="55"/>
        <v>0.8020000000000006</v>
      </c>
      <c r="B833" s="243">
        <f t="shared" si="52"/>
        <v>0.1979999999999994</v>
      </c>
      <c r="C833" s="82"/>
      <c r="D833" s="270">
        <f t="shared" si="53"/>
        <v>12.044387522410602</v>
      </c>
      <c r="E833" s="270">
        <f t="shared" si="54"/>
        <v>10.224900000000005</v>
      </c>
    </row>
    <row r="834" spans="1:5" x14ac:dyDescent="0.5">
      <c r="A834" s="243">
        <f t="shared" si="55"/>
        <v>0.8030000000000006</v>
      </c>
      <c r="B834" s="243">
        <f t="shared" si="52"/>
        <v>0.1969999999999994</v>
      </c>
      <c r="C834" s="82"/>
      <c r="D834" s="270">
        <f t="shared" si="53"/>
        <v>12.058390140375298</v>
      </c>
      <c r="E834" s="270">
        <f t="shared" si="54"/>
        <v>10.232350000000004</v>
      </c>
    </row>
    <row r="835" spans="1:5" x14ac:dyDescent="0.5">
      <c r="A835" s="243">
        <f t="shared" si="55"/>
        <v>0.8040000000000006</v>
      </c>
      <c r="B835" s="243">
        <f t="shared" si="52"/>
        <v>0.1959999999999994</v>
      </c>
      <c r="C835" s="82"/>
      <c r="D835" s="270">
        <f t="shared" si="53"/>
        <v>12.072399063980624</v>
      </c>
      <c r="E835" s="270">
        <f t="shared" si="54"/>
        <v>10.239800000000002</v>
      </c>
    </row>
    <row r="836" spans="1:5" x14ac:dyDescent="0.5">
      <c r="A836" s="243">
        <f t="shared" si="55"/>
        <v>0.8050000000000006</v>
      </c>
      <c r="B836" s="243">
        <f t="shared" si="52"/>
        <v>0.1949999999999994</v>
      </c>
      <c r="C836" s="82"/>
      <c r="D836" s="270">
        <f t="shared" si="53"/>
        <v>12.086414271300658</v>
      </c>
      <c r="E836" s="270">
        <f t="shared" si="54"/>
        <v>10.247250000000005</v>
      </c>
    </row>
    <row r="837" spans="1:5" x14ac:dyDescent="0.5">
      <c r="A837" s="243">
        <f t="shared" si="55"/>
        <v>0.8060000000000006</v>
      </c>
      <c r="B837" s="243">
        <f t="shared" si="52"/>
        <v>0.1939999999999994</v>
      </c>
      <c r="C837" s="82"/>
      <c r="D837" s="270">
        <f t="shared" si="53"/>
        <v>12.100435740501258</v>
      </c>
      <c r="E837" s="270">
        <f t="shared" si="54"/>
        <v>10.254700000000003</v>
      </c>
    </row>
    <row r="838" spans="1:5" x14ac:dyDescent="0.5">
      <c r="A838" s="243">
        <f t="shared" si="55"/>
        <v>0.80700000000000061</v>
      </c>
      <c r="B838" s="243">
        <f t="shared" si="52"/>
        <v>0.19299999999999939</v>
      </c>
      <c r="C838" s="82"/>
      <c r="D838" s="270">
        <f t="shared" si="53"/>
        <v>12.114463449839626</v>
      </c>
      <c r="E838" s="270">
        <f t="shared" si="54"/>
        <v>10.262150000000004</v>
      </c>
    </row>
    <row r="839" spans="1:5" x14ac:dyDescent="0.5">
      <c r="A839" s="243">
        <f t="shared" si="55"/>
        <v>0.80800000000000061</v>
      </c>
      <c r="B839" s="243">
        <f t="shared" si="52"/>
        <v>0.19199999999999939</v>
      </c>
      <c r="C839" s="82"/>
      <c r="D839" s="270">
        <f t="shared" si="53"/>
        <v>12.128497377663903</v>
      </c>
      <c r="E839" s="270">
        <f t="shared" si="54"/>
        <v>10.269600000000004</v>
      </c>
    </row>
    <row r="840" spans="1:5" x14ac:dyDescent="0.5">
      <c r="A840" s="243">
        <f t="shared" si="55"/>
        <v>0.80900000000000061</v>
      </c>
      <c r="B840" s="243">
        <f t="shared" si="52"/>
        <v>0.19099999999999939</v>
      </c>
      <c r="C840" s="82"/>
      <c r="D840" s="270">
        <f t="shared" si="53"/>
        <v>12.142537502412756</v>
      </c>
      <c r="E840" s="270">
        <f t="shared" si="54"/>
        <v>10.277050000000004</v>
      </c>
    </row>
    <row r="841" spans="1:5" x14ac:dyDescent="0.5">
      <c r="A841" s="243">
        <f t="shared" si="55"/>
        <v>0.81000000000000061</v>
      </c>
      <c r="B841" s="243">
        <f t="shared" si="52"/>
        <v>0.18999999999999939</v>
      </c>
      <c r="C841" s="82"/>
      <c r="D841" s="270">
        <f t="shared" si="53"/>
        <v>12.156583802614952</v>
      </c>
      <c r="E841" s="270">
        <f t="shared" si="54"/>
        <v>10.284500000000005</v>
      </c>
    </row>
    <row r="842" spans="1:5" x14ac:dyDescent="0.5">
      <c r="A842" s="243">
        <f t="shared" si="55"/>
        <v>0.81100000000000061</v>
      </c>
      <c r="B842" s="243">
        <f t="shared" si="52"/>
        <v>0.18899999999999939</v>
      </c>
      <c r="C842" s="82"/>
      <c r="D842" s="270">
        <f t="shared" si="53"/>
        <v>12.170636256888963</v>
      </c>
      <c r="E842" s="270">
        <f t="shared" si="54"/>
        <v>10.291950000000003</v>
      </c>
    </row>
    <row r="843" spans="1:5" x14ac:dyDescent="0.5">
      <c r="A843" s="243">
        <f t="shared" si="55"/>
        <v>0.81200000000000061</v>
      </c>
      <c r="B843" s="243">
        <f t="shared" si="52"/>
        <v>0.18799999999999939</v>
      </c>
      <c r="C843" s="82"/>
      <c r="D843" s="270">
        <f t="shared" si="53"/>
        <v>12.184694843942552</v>
      </c>
      <c r="E843" s="270">
        <f t="shared" si="54"/>
        <v>10.299400000000004</v>
      </c>
    </row>
    <row r="844" spans="1:5" x14ac:dyDescent="0.5">
      <c r="A844" s="243">
        <f t="shared" si="55"/>
        <v>0.81300000000000061</v>
      </c>
      <c r="B844" s="243">
        <f t="shared" si="52"/>
        <v>0.18699999999999939</v>
      </c>
      <c r="C844" s="82"/>
      <c r="D844" s="270">
        <f t="shared" si="53"/>
        <v>12.198759542572361</v>
      </c>
      <c r="E844" s="270">
        <f t="shared" si="54"/>
        <v>10.306850000000004</v>
      </c>
    </row>
    <row r="845" spans="1:5" x14ac:dyDescent="0.5">
      <c r="A845" s="243">
        <f t="shared" si="55"/>
        <v>0.81400000000000061</v>
      </c>
      <c r="B845" s="243">
        <f t="shared" si="52"/>
        <v>0.18599999999999939</v>
      </c>
      <c r="C845" s="82"/>
      <c r="D845" s="270">
        <f t="shared" si="53"/>
        <v>12.212830331663509</v>
      </c>
      <c r="E845" s="270">
        <f t="shared" si="54"/>
        <v>10.314300000000005</v>
      </c>
    </row>
    <row r="846" spans="1:5" x14ac:dyDescent="0.5">
      <c r="A846" s="243">
        <f t="shared" si="55"/>
        <v>0.81500000000000061</v>
      </c>
      <c r="B846" s="243">
        <f t="shared" si="52"/>
        <v>0.18499999999999939</v>
      </c>
      <c r="C846" s="82"/>
      <c r="D846" s="270">
        <f t="shared" si="53"/>
        <v>12.226907190189195</v>
      </c>
      <c r="E846" s="270">
        <f t="shared" si="54"/>
        <v>10.321750000000003</v>
      </c>
    </row>
    <row r="847" spans="1:5" x14ac:dyDescent="0.5">
      <c r="A847" s="243">
        <f t="shared" si="55"/>
        <v>0.81600000000000061</v>
      </c>
      <c r="B847" s="243">
        <f t="shared" si="52"/>
        <v>0.18399999999999939</v>
      </c>
      <c r="C847" s="82"/>
      <c r="D847" s="270">
        <f t="shared" si="53"/>
        <v>12.240990097210284</v>
      </c>
      <c r="E847" s="270">
        <f t="shared" si="54"/>
        <v>10.329200000000004</v>
      </c>
    </row>
    <row r="848" spans="1:5" x14ac:dyDescent="0.5">
      <c r="A848" s="243">
        <f t="shared" si="55"/>
        <v>0.81700000000000061</v>
      </c>
      <c r="B848" s="243">
        <f t="shared" si="52"/>
        <v>0.18299999999999939</v>
      </c>
      <c r="C848" s="82"/>
      <c r="D848" s="270">
        <f t="shared" si="53"/>
        <v>12.255079031874915</v>
      </c>
      <c r="E848" s="270">
        <f t="shared" si="54"/>
        <v>10.336650000000004</v>
      </c>
    </row>
    <row r="849" spans="1:5" x14ac:dyDescent="0.5">
      <c r="A849" s="243">
        <f t="shared" si="55"/>
        <v>0.81800000000000062</v>
      </c>
      <c r="B849" s="243">
        <f t="shared" si="52"/>
        <v>0.18199999999999938</v>
      </c>
      <c r="C849" s="82"/>
      <c r="D849" s="270">
        <f t="shared" si="53"/>
        <v>12.269173973418106</v>
      </c>
      <c r="E849" s="270">
        <f t="shared" si="54"/>
        <v>10.344100000000003</v>
      </c>
    </row>
    <row r="850" spans="1:5" x14ac:dyDescent="0.5">
      <c r="A850" s="243">
        <f t="shared" si="55"/>
        <v>0.81900000000000062</v>
      </c>
      <c r="B850" s="243">
        <f t="shared" si="52"/>
        <v>0.18099999999999938</v>
      </c>
      <c r="C850" s="82"/>
      <c r="D850" s="270">
        <f t="shared" si="53"/>
        <v>12.283274901161343</v>
      </c>
      <c r="E850" s="270">
        <f t="shared" si="54"/>
        <v>10.351550000000005</v>
      </c>
    </row>
    <row r="851" spans="1:5" x14ac:dyDescent="0.5">
      <c r="A851" s="243">
        <f t="shared" si="55"/>
        <v>0.82000000000000062</v>
      </c>
      <c r="B851" s="243">
        <f t="shared" si="52"/>
        <v>0.17999999999999938</v>
      </c>
      <c r="C851" s="82"/>
      <c r="D851" s="270">
        <f t="shared" si="53"/>
        <v>12.297381794512205</v>
      </c>
      <c r="E851" s="270">
        <f t="shared" si="54"/>
        <v>10.359000000000004</v>
      </c>
    </row>
    <row r="852" spans="1:5" x14ac:dyDescent="0.5">
      <c r="A852" s="243">
        <f t="shared" si="55"/>
        <v>0.82100000000000062</v>
      </c>
      <c r="B852" s="243">
        <f t="shared" si="52"/>
        <v>0.17899999999999938</v>
      </c>
      <c r="C852" s="82"/>
      <c r="D852" s="270">
        <f t="shared" si="53"/>
        <v>12.311494632963953</v>
      </c>
      <c r="E852" s="270">
        <f t="shared" si="54"/>
        <v>10.366450000000004</v>
      </c>
    </row>
    <row r="853" spans="1:5" x14ac:dyDescent="0.5">
      <c r="A853" s="243">
        <f t="shared" si="55"/>
        <v>0.82200000000000062</v>
      </c>
      <c r="B853" s="243">
        <f t="shared" si="52"/>
        <v>0.17799999999999938</v>
      </c>
      <c r="C853" s="82"/>
      <c r="D853" s="270">
        <f t="shared" si="53"/>
        <v>12.32561339609515</v>
      </c>
      <c r="E853" s="270">
        <f t="shared" si="54"/>
        <v>10.373900000000004</v>
      </c>
    </row>
    <row r="854" spans="1:5" x14ac:dyDescent="0.5">
      <c r="A854" s="243">
        <f t="shared" si="55"/>
        <v>0.82300000000000062</v>
      </c>
      <c r="B854" s="243">
        <f t="shared" si="52"/>
        <v>0.17699999999999938</v>
      </c>
      <c r="C854" s="82"/>
      <c r="D854" s="270">
        <f t="shared" si="53"/>
        <v>12.339738063569268</v>
      </c>
      <c r="E854" s="270">
        <f t="shared" si="54"/>
        <v>10.381350000000005</v>
      </c>
    </row>
    <row r="855" spans="1:5" x14ac:dyDescent="0.5">
      <c r="A855" s="243">
        <f t="shared" si="55"/>
        <v>0.82400000000000062</v>
      </c>
      <c r="B855" s="243">
        <f t="shared" si="52"/>
        <v>0.17599999999999938</v>
      </c>
      <c r="C855" s="82"/>
      <c r="D855" s="270">
        <f t="shared" si="53"/>
        <v>12.353868615134298</v>
      </c>
      <c r="E855" s="270">
        <f t="shared" si="54"/>
        <v>10.388800000000003</v>
      </c>
    </row>
    <row r="856" spans="1:5" x14ac:dyDescent="0.5">
      <c r="A856" s="243">
        <f t="shared" si="55"/>
        <v>0.82500000000000062</v>
      </c>
      <c r="B856" s="243">
        <f t="shared" si="52"/>
        <v>0.17499999999999938</v>
      </c>
      <c r="C856" s="82"/>
      <c r="D856" s="270">
        <f t="shared" si="53"/>
        <v>12.368005030622369</v>
      </c>
      <c r="E856" s="270">
        <f t="shared" si="54"/>
        <v>10.396250000000004</v>
      </c>
    </row>
    <row r="857" spans="1:5" x14ac:dyDescent="0.5">
      <c r="A857" s="243">
        <f t="shared" si="55"/>
        <v>0.82600000000000062</v>
      </c>
      <c r="B857" s="243">
        <f t="shared" si="52"/>
        <v>0.17399999999999938</v>
      </c>
      <c r="C857" s="82"/>
      <c r="D857" s="270">
        <f t="shared" si="53"/>
        <v>12.382147289949357</v>
      </c>
      <c r="E857" s="270">
        <f t="shared" si="54"/>
        <v>10.403700000000004</v>
      </c>
    </row>
    <row r="858" spans="1:5" x14ac:dyDescent="0.5">
      <c r="A858" s="243">
        <f t="shared" si="55"/>
        <v>0.82700000000000062</v>
      </c>
      <c r="B858" s="243">
        <f t="shared" si="52"/>
        <v>0.17299999999999938</v>
      </c>
      <c r="C858" s="82"/>
      <c r="D858" s="270">
        <f t="shared" si="53"/>
        <v>12.39629537311451</v>
      </c>
      <c r="E858" s="270">
        <f t="shared" si="54"/>
        <v>10.411150000000005</v>
      </c>
    </row>
    <row r="859" spans="1:5" x14ac:dyDescent="0.5">
      <c r="A859" s="243">
        <f t="shared" si="55"/>
        <v>0.82800000000000062</v>
      </c>
      <c r="B859" s="243">
        <f t="shared" si="52"/>
        <v>0.17199999999999938</v>
      </c>
      <c r="C859" s="82"/>
      <c r="D859" s="270">
        <f t="shared" si="53"/>
        <v>12.41044926020006</v>
      </c>
      <c r="E859" s="270">
        <f t="shared" si="54"/>
        <v>10.418600000000005</v>
      </c>
    </row>
    <row r="860" spans="1:5" x14ac:dyDescent="0.5">
      <c r="A860" s="243">
        <f t="shared" si="55"/>
        <v>0.82900000000000063</v>
      </c>
      <c r="B860" s="243">
        <f t="shared" si="52"/>
        <v>0.17099999999999937</v>
      </c>
      <c r="C860" s="82"/>
      <c r="D860" s="270">
        <f t="shared" si="53"/>
        <v>12.424608931370848</v>
      </c>
      <c r="E860" s="270">
        <f t="shared" si="54"/>
        <v>10.426050000000004</v>
      </c>
    </row>
    <row r="861" spans="1:5" x14ac:dyDescent="0.5">
      <c r="A861" s="243">
        <f t="shared" si="55"/>
        <v>0.83000000000000063</v>
      </c>
      <c r="B861" s="243">
        <f t="shared" si="52"/>
        <v>0.16999999999999937</v>
      </c>
      <c r="C861" s="82"/>
      <c r="D861" s="270">
        <f t="shared" si="53"/>
        <v>12.438774366873941</v>
      </c>
      <c r="E861" s="270">
        <f t="shared" si="54"/>
        <v>10.433500000000004</v>
      </c>
    </row>
    <row r="862" spans="1:5" x14ac:dyDescent="0.5">
      <c r="A862" s="243">
        <f t="shared" si="55"/>
        <v>0.83100000000000063</v>
      </c>
      <c r="B862" s="243">
        <f t="shared" si="52"/>
        <v>0.16899999999999937</v>
      </c>
      <c r="C862" s="82"/>
      <c r="D862" s="270">
        <f t="shared" si="53"/>
        <v>12.452945547038267</v>
      </c>
      <c r="E862" s="270">
        <f t="shared" si="54"/>
        <v>10.440950000000004</v>
      </c>
    </row>
    <row r="863" spans="1:5" x14ac:dyDescent="0.5">
      <c r="A863" s="243">
        <f t="shared" si="55"/>
        <v>0.83200000000000063</v>
      </c>
      <c r="B863" s="243">
        <f t="shared" ref="B863:B926" si="56">1-A863</f>
        <v>0.16799999999999937</v>
      </c>
      <c r="C863" s="82"/>
      <c r="D863" s="270">
        <f t="shared" ref="D863:D926" si="57">SQRT((A863*$B$7)^2+(B863*$B$8)^2+2*$B$7*A863*$B$8*B863*$D$12)</f>
        <v>12.46712245227423</v>
      </c>
      <c r="E863" s="270">
        <f t="shared" ref="E863:E926" si="58">+A863*$B$5+B863*$B$6</f>
        <v>10.448400000000003</v>
      </c>
    </row>
    <row r="864" spans="1:5" x14ac:dyDescent="0.5">
      <c r="A864" s="243">
        <f t="shared" si="55"/>
        <v>0.83300000000000063</v>
      </c>
      <c r="B864" s="243">
        <f t="shared" si="56"/>
        <v>0.16699999999999937</v>
      </c>
      <c r="C864" s="82"/>
      <c r="D864" s="270">
        <f t="shared" si="57"/>
        <v>12.481305063073343</v>
      </c>
      <c r="E864" s="270">
        <f t="shared" si="58"/>
        <v>10.455850000000005</v>
      </c>
    </row>
    <row r="865" spans="1:5" x14ac:dyDescent="0.5">
      <c r="A865" s="243">
        <f t="shared" si="55"/>
        <v>0.83400000000000063</v>
      </c>
      <c r="B865" s="243">
        <f t="shared" si="56"/>
        <v>0.16599999999999937</v>
      </c>
      <c r="C865" s="82"/>
      <c r="D865" s="270">
        <f t="shared" si="57"/>
        <v>12.495493360007847</v>
      </c>
      <c r="E865" s="270">
        <f t="shared" si="58"/>
        <v>10.463300000000004</v>
      </c>
    </row>
    <row r="866" spans="1:5" x14ac:dyDescent="0.5">
      <c r="A866" s="243">
        <f t="shared" ref="A866:A929" si="59">+A865+0.1%</f>
        <v>0.83500000000000063</v>
      </c>
      <c r="B866" s="243">
        <f t="shared" si="56"/>
        <v>0.16499999999999937</v>
      </c>
      <c r="C866" s="82"/>
      <c r="D866" s="270">
        <f t="shared" si="57"/>
        <v>12.509687323730367</v>
      </c>
      <c r="E866" s="270">
        <f t="shared" si="58"/>
        <v>10.470750000000002</v>
      </c>
    </row>
    <row r="867" spans="1:5" x14ac:dyDescent="0.5">
      <c r="A867" s="243">
        <f t="shared" si="59"/>
        <v>0.83600000000000063</v>
      </c>
      <c r="B867" s="243">
        <f t="shared" si="56"/>
        <v>0.16399999999999937</v>
      </c>
      <c r="C867" s="82"/>
      <c r="D867" s="270">
        <f t="shared" si="57"/>
        <v>12.523886934973513</v>
      </c>
      <c r="E867" s="270">
        <f t="shared" si="58"/>
        <v>10.478200000000005</v>
      </c>
    </row>
    <row r="868" spans="1:5" x14ac:dyDescent="0.5">
      <c r="A868" s="243">
        <f t="shared" si="59"/>
        <v>0.83700000000000063</v>
      </c>
      <c r="B868" s="243">
        <f t="shared" si="56"/>
        <v>0.16299999999999937</v>
      </c>
      <c r="C868" s="82"/>
      <c r="D868" s="270">
        <f t="shared" si="57"/>
        <v>12.538092174549533</v>
      </c>
      <c r="E868" s="270">
        <f t="shared" si="58"/>
        <v>10.485650000000003</v>
      </c>
    </row>
    <row r="869" spans="1:5" x14ac:dyDescent="0.5">
      <c r="A869" s="243">
        <f t="shared" si="59"/>
        <v>0.83800000000000063</v>
      </c>
      <c r="B869" s="243">
        <f t="shared" si="56"/>
        <v>0.16199999999999937</v>
      </c>
      <c r="C869" s="82"/>
      <c r="D869" s="270">
        <f t="shared" si="57"/>
        <v>12.552303023349946</v>
      </c>
      <c r="E869" s="270">
        <f t="shared" si="58"/>
        <v>10.493100000000004</v>
      </c>
    </row>
    <row r="870" spans="1:5" x14ac:dyDescent="0.5">
      <c r="A870" s="243">
        <f t="shared" si="59"/>
        <v>0.83900000000000063</v>
      </c>
      <c r="B870" s="243">
        <f t="shared" si="56"/>
        <v>0.16099999999999937</v>
      </c>
      <c r="C870" s="82"/>
      <c r="D870" s="270">
        <f t="shared" si="57"/>
        <v>12.56651946234518</v>
      </c>
      <c r="E870" s="270">
        <f t="shared" si="58"/>
        <v>10.500550000000004</v>
      </c>
    </row>
    <row r="871" spans="1:5" x14ac:dyDescent="0.5">
      <c r="A871" s="243">
        <f t="shared" si="59"/>
        <v>0.84000000000000064</v>
      </c>
      <c r="B871" s="243">
        <f t="shared" si="56"/>
        <v>0.15999999999999936</v>
      </c>
      <c r="C871" s="82"/>
      <c r="D871" s="270">
        <f t="shared" si="57"/>
        <v>12.580741472584206</v>
      </c>
      <c r="E871" s="270">
        <f t="shared" si="58"/>
        <v>10.508000000000004</v>
      </c>
    </row>
    <row r="872" spans="1:5" x14ac:dyDescent="0.5">
      <c r="A872" s="243">
        <f t="shared" si="59"/>
        <v>0.84100000000000064</v>
      </c>
      <c r="B872" s="243">
        <f t="shared" si="56"/>
        <v>0.15899999999999936</v>
      </c>
      <c r="C872" s="82"/>
      <c r="D872" s="270">
        <f t="shared" si="57"/>
        <v>12.594969035194181</v>
      </c>
      <c r="E872" s="270">
        <f t="shared" si="58"/>
        <v>10.515450000000005</v>
      </c>
    </row>
    <row r="873" spans="1:5" x14ac:dyDescent="0.5">
      <c r="A873" s="243">
        <f t="shared" si="59"/>
        <v>0.84200000000000064</v>
      </c>
      <c r="B873" s="243">
        <f t="shared" si="56"/>
        <v>0.15799999999999936</v>
      </c>
      <c r="C873" s="82"/>
      <c r="D873" s="270">
        <f t="shared" si="57"/>
        <v>12.609202131380092</v>
      </c>
      <c r="E873" s="270">
        <f t="shared" si="58"/>
        <v>10.522900000000003</v>
      </c>
    </row>
    <row r="874" spans="1:5" x14ac:dyDescent="0.5">
      <c r="A874" s="243">
        <f t="shared" si="59"/>
        <v>0.84300000000000064</v>
      </c>
      <c r="B874" s="243">
        <f t="shared" si="56"/>
        <v>0.15699999999999936</v>
      </c>
      <c r="C874" s="82"/>
      <c r="D874" s="270">
        <f t="shared" si="57"/>
        <v>12.623440742424396</v>
      </c>
      <c r="E874" s="270">
        <f t="shared" si="58"/>
        <v>10.530350000000004</v>
      </c>
    </row>
    <row r="875" spans="1:5" x14ac:dyDescent="0.5">
      <c r="A875" s="243">
        <f t="shared" si="59"/>
        <v>0.84400000000000064</v>
      </c>
      <c r="B875" s="243">
        <f t="shared" si="56"/>
        <v>0.15599999999999936</v>
      </c>
      <c r="C875" s="82"/>
      <c r="D875" s="270">
        <f t="shared" si="57"/>
        <v>12.63768484968668</v>
      </c>
      <c r="E875" s="270">
        <f t="shared" si="58"/>
        <v>10.537800000000004</v>
      </c>
    </row>
    <row r="876" spans="1:5" x14ac:dyDescent="0.5">
      <c r="A876" s="243">
        <f t="shared" si="59"/>
        <v>0.84500000000000064</v>
      </c>
      <c r="B876" s="243">
        <f t="shared" si="56"/>
        <v>0.15499999999999936</v>
      </c>
      <c r="C876" s="82"/>
      <c r="D876" s="270">
        <f t="shared" si="57"/>
        <v>12.65193443460328</v>
      </c>
      <c r="E876" s="270">
        <f t="shared" si="58"/>
        <v>10.545250000000005</v>
      </c>
    </row>
    <row r="877" spans="1:5" x14ac:dyDescent="0.5">
      <c r="A877" s="243">
        <f t="shared" si="59"/>
        <v>0.84600000000000064</v>
      </c>
      <c r="B877" s="243">
        <f t="shared" si="56"/>
        <v>0.15399999999999936</v>
      </c>
      <c r="C877" s="82"/>
      <c r="D877" s="270">
        <f t="shared" si="57"/>
        <v>12.66618947868696</v>
      </c>
      <c r="E877" s="270">
        <f t="shared" si="58"/>
        <v>10.552700000000003</v>
      </c>
    </row>
    <row r="878" spans="1:5" x14ac:dyDescent="0.5">
      <c r="A878" s="243">
        <f t="shared" si="59"/>
        <v>0.84700000000000064</v>
      </c>
      <c r="B878" s="243">
        <f t="shared" si="56"/>
        <v>0.15299999999999936</v>
      </c>
      <c r="C878" s="82"/>
      <c r="D878" s="270">
        <f t="shared" si="57"/>
        <v>12.68044996352654</v>
      </c>
      <c r="E878" s="270">
        <f t="shared" si="58"/>
        <v>10.560150000000005</v>
      </c>
    </row>
    <row r="879" spans="1:5" x14ac:dyDescent="0.5">
      <c r="A879" s="243">
        <f t="shared" si="59"/>
        <v>0.84800000000000064</v>
      </c>
      <c r="B879" s="243">
        <f t="shared" si="56"/>
        <v>0.15199999999999936</v>
      </c>
      <c r="C879" s="82"/>
      <c r="D879" s="270">
        <f t="shared" si="57"/>
        <v>12.694715870786563</v>
      </c>
      <c r="E879" s="270">
        <f t="shared" si="58"/>
        <v>10.567600000000004</v>
      </c>
    </row>
    <row r="880" spans="1:5" x14ac:dyDescent="0.5">
      <c r="A880" s="243">
        <f t="shared" si="59"/>
        <v>0.84900000000000064</v>
      </c>
      <c r="B880" s="243">
        <f t="shared" si="56"/>
        <v>0.15099999999999936</v>
      </c>
      <c r="C880" s="82"/>
      <c r="D880" s="270">
        <f t="shared" si="57"/>
        <v>12.708987182206938</v>
      </c>
      <c r="E880" s="270">
        <f t="shared" si="58"/>
        <v>10.575050000000003</v>
      </c>
    </row>
    <row r="881" spans="1:5" x14ac:dyDescent="0.5">
      <c r="A881" s="243">
        <f t="shared" si="59"/>
        <v>0.85000000000000064</v>
      </c>
      <c r="B881" s="243">
        <f t="shared" si="56"/>
        <v>0.14999999999999936</v>
      </c>
      <c r="C881" s="82"/>
      <c r="D881" s="270">
        <f t="shared" si="57"/>
        <v>12.723263879602602</v>
      </c>
      <c r="E881" s="270">
        <f t="shared" si="58"/>
        <v>10.582500000000005</v>
      </c>
    </row>
    <row r="882" spans="1:5" x14ac:dyDescent="0.5">
      <c r="A882" s="243">
        <f t="shared" si="59"/>
        <v>0.85100000000000064</v>
      </c>
      <c r="B882" s="243">
        <f t="shared" si="56"/>
        <v>0.14899999999999936</v>
      </c>
      <c r="C882" s="82"/>
      <c r="D882" s="270">
        <f t="shared" si="57"/>
        <v>12.737545944863172</v>
      </c>
      <c r="E882" s="270">
        <f t="shared" si="58"/>
        <v>10.589950000000004</v>
      </c>
    </row>
    <row r="883" spans="1:5" x14ac:dyDescent="0.5">
      <c r="A883" s="243">
        <f t="shared" si="59"/>
        <v>0.85200000000000065</v>
      </c>
      <c r="B883" s="243">
        <f t="shared" si="56"/>
        <v>0.14799999999999935</v>
      </c>
      <c r="C883" s="82"/>
      <c r="D883" s="270">
        <f t="shared" si="57"/>
        <v>12.751833359952608</v>
      </c>
      <c r="E883" s="270">
        <f t="shared" si="58"/>
        <v>10.597400000000004</v>
      </c>
    </row>
    <row r="884" spans="1:5" x14ac:dyDescent="0.5">
      <c r="A884" s="243">
        <f t="shared" si="59"/>
        <v>0.85300000000000065</v>
      </c>
      <c r="B884" s="243">
        <f t="shared" si="56"/>
        <v>0.14699999999999935</v>
      </c>
      <c r="C884" s="82"/>
      <c r="D884" s="270">
        <f t="shared" si="57"/>
        <v>12.766126106908871</v>
      </c>
      <c r="E884" s="270">
        <f t="shared" si="58"/>
        <v>10.604850000000004</v>
      </c>
    </row>
    <row r="885" spans="1:5" x14ac:dyDescent="0.5">
      <c r="A885" s="243">
        <f t="shared" si="59"/>
        <v>0.85400000000000065</v>
      </c>
      <c r="B885" s="243">
        <f t="shared" si="56"/>
        <v>0.14599999999999935</v>
      </c>
      <c r="C885" s="82"/>
      <c r="D885" s="270">
        <f t="shared" si="57"/>
        <v>12.780424167843579</v>
      </c>
      <c r="E885" s="270">
        <f t="shared" si="58"/>
        <v>10.612300000000005</v>
      </c>
    </row>
    <row r="886" spans="1:5" x14ac:dyDescent="0.5">
      <c r="A886" s="243">
        <f t="shared" si="59"/>
        <v>0.85500000000000065</v>
      </c>
      <c r="B886" s="243">
        <f t="shared" si="56"/>
        <v>0.14499999999999935</v>
      </c>
      <c r="C886" s="82"/>
      <c r="D886" s="270">
        <f t="shared" si="57"/>
        <v>12.794727524941678</v>
      </c>
      <c r="E886" s="270">
        <f t="shared" si="58"/>
        <v>10.619750000000005</v>
      </c>
    </row>
    <row r="887" spans="1:5" x14ac:dyDescent="0.5">
      <c r="A887" s="243">
        <f t="shared" si="59"/>
        <v>0.85600000000000065</v>
      </c>
      <c r="B887" s="243">
        <f t="shared" si="56"/>
        <v>0.14399999999999935</v>
      </c>
      <c r="C887" s="82"/>
      <c r="D887" s="270">
        <f t="shared" si="57"/>
        <v>12.809036160461106</v>
      </c>
      <c r="E887" s="270">
        <f t="shared" si="58"/>
        <v>10.627200000000004</v>
      </c>
    </row>
    <row r="888" spans="1:5" x14ac:dyDescent="0.5">
      <c r="A888" s="243">
        <f t="shared" si="59"/>
        <v>0.85700000000000065</v>
      </c>
      <c r="B888" s="243">
        <f t="shared" si="56"/>
        <v>0.14299999999999935</v>
      </c>
      <c r="C888" s="82"/>
      <c r="D888" s="270">
        <f t="shared" si="57"/>
        <v>12.823350056732455</v>
      </c>
      <c r="E888" s="270">
        <f t="shared" si="58"/>
        <v>10.634650000000004</v>
      </c>
    </row>
    <row r="889" spans="1:5" x14ac:dyDescent="0.5">
      <c r="A889" s="243">
        <f t="shared" si="59"/>
        <v>0.85800000000000065</v>
      </c>
      <c r="B889" s="243">
        <f t="shared" si="56"/>
        <v>0.14199999999999935</v>
      </c>
      <c r="C889" s="82"/>
      <c r="D889" s="270">
        <f t="shared" si="57"/>
        <v>12.837669196158632</v>
      </c>
      <c r="E889" s="270">
        <f t="shared" si="58"/>
        <v>10.642100000000005</v>
      </c>
    </row>
    <row r="890" spans="1:5" x14ac:dyDescent="0.5">
      <c r="A890" s="243">
        <f t="shared" si="59"/>
        <v>0.85900000000000065</v>
      </c>
      <c r="B890" s="243">
        <f t="shared" si="56"/>
        <v>0.14099999999999935</v>
      </c>
      <c r="C890" s="82"/>
      <c r="D890" s="270">
        <f t="shared" si="57"/>
        <v>12.851993561214549</v>
      </c>
      <c r="E890" s="270">
        <f t="shared" si="58"/>
        <v>10.649550000000005</v>
      </c>
    </row>
    <row r="891" spans="1:5" x14ac:dyDescent="0.5">
      <c r="A891" s="243">
        <f t="shared" si="59"/>
        <v>0.86000000000000065</v>
      </c>
      <c r="B891" s="243">
        <f t="shared" si="56"/>
        <v>0.13999999999999935</v>
      </c>
      <c r="C891" s="82"/>
      <c r="D891" s="270">
        <f t="shared" si="57"/>
        <v>12.866323134446773</v>
      </c>
      <c r="E891" s="270">
        <f t="shared" si="58"/>
        <v>10.657000000000004</v>
      </c>
    </row>
    <row r="892" spans="1:5" x14ac:dyDescent="0.5">
      <c r="A892" s="243">
        <f t="shared" si="59"/>
        <v>0.86100000000000065</v>
      </c>
      <c r="B892" s="243">
        <f t="shared" si="56"/>
        <v>0.13899999999999935</v>
      </c>
      <c r="C892" s="82"/>
      <c r="D892" s="270">
        <f t="shared" si="57"/>
        <v>12.880657898473208</v>
      </c>
      <c r="E892" s="270">
        <f t="shared" si="58"/>
        <v>10.664450000000006</v>
      </c>
    </row>
    <row r="893" spans="1:5" x14ac:dyDescent="0.5">
      <c r="A893" s="243">
        <f t="shared" si="59"/>
        <v>0.86200000000000065</v>
      </c>
      <c r="B893" s="243">
        <f t="shared" si="56"/>
        <v>0.13799999999999935</v>
      </c>
      <c r="C893" s="82"/>
      <c r="D893" s="270">
        <f t="shared" si="57"/>
        <v>12.894997835982767</v>
      </c>
      <c r="E893" s="270">
        <f t="shared" si="58"/>
        <v>10.671900000000004</v>
      </c>
    </row>
    <row r="894" spans="1:5" x14ac:dyDescent="0.5">
      <c r="A894" s="243">
        <f t="shared" si="59"/>
        <v>0.86300000000000066</v>
      </c>
      <c r="B894" s="243">
        <f t="shared" si="56"/>
        <v>0.13699999999999934</v>
      </c>
      <c r="C894" s="82"/>
      <c r="D894" s="270">
        <f t="shared" si="57"/>
        <v>12.909342929735047</v>
      </c>
      <c r="E894" s="270">
        <f t="shared" si="58"/>
        <v>10.679350000000003</v>
      </c>
    </row>
    <row r="895" spans="1:5" x14ac:dyDescent="0.5">
      <c r="A895" s="243">
        <f t="shared" si="59"/>
        <v>0.86400000000000066</v>
      </c>
      <c r="B895" s="243">
        <f t="shared" si="56"/>
        <v>0.13599999999999934</v>
      </c>
      <c r="C895" s="82"/>
      <c r="D895" s="270">
        <f t="shared" si="57"/>
        <v>12.923693162560005</v>
      </c>
      <c r="E895" s="270">
        <f t="shared" si="58"/>
        <v>10.686800000000005</v>
      </c>
    </row>
    <row r="896" spans="1:5" x14ac:dyDescent="0.5">
      <c r="A896" s="243">
        <f t="shared" si="59"/>
        <v>0.86500000000000066</v>
      </c>
      <c r="B896" s="243">
        <f t="shared" si="56"/>
        <v>0.13499999999999934</v>
      </c>
      <c r="C896" s="82"/>
      <c r="D896" s="270">
        <f t="shared" si="57"/>
        <v>12.938048517357641</v>
      </c>
      <c r="E896" s="270">
        <f t="shared" si="58"/>
        <v>10.694250000000004</v>
      </c>
    </row>
    <row r="897" spans="1:5" x14ac:dyDescent="0.5">
      <c r="A897" s="243">
        <f t="shared" si="59"/>
        <v>0.86600000000000066</v>
      </c>
      <c r="B897" s="243">
        <f t="shared" si="56"/>
        <v>0.13399999999999934</v>
      </c>
      <c r="C897" s="82"/>
      <c r="D897" s="270">
        <f t="shared" si="57"/>
        <v>12.952408977097669</v>
      </c>
      <c r="E897" s="270">
        <f t="shared" si="58"/>
        <v>10.701700000000004</v>
      </c>
    </row>
    <row r="898" spans="1:5" x14ac:dyDescent="0.5">
      <c r="A898" s="243">
        <f t="shared" si="59"/>
        <v>0.86700000000000066</v>
      </c>
      <c r="B898" s="243">
        <f t="shared" si="56"/>
        <v>0.13299999999999934</v>
      </c>
      <c r="C898" s="82"/>
      <c r="D898" s="270">
        <f t="shared" si="57"/>
        <v>12.966774524819204</v>
      </c>
      <c r="E898" s="270">
        <f t="shared" si="58"/>
        <v>10.709150000000005</v>
      </c>
    </row>
    <row r="899" spans="1:5" x14ac:dyDescent="0.5">
      <c r="A899" s="243">
        <f t="shared" si="59"/>
        <v>0.86800000000000066</v>
      </c>
      <c r="B899" s="243">
        <f t="shared" si="56"/>
        <v>0.13199999999999934</v>
      </c>
      <c r="C899" s="82"/>
      <c r="D899" s="270">
        <f t="shared" si="57"/>
        <v>12.981145143630442</v>
      </c>
      <c r="E899" s="270">
        <f t="shared" si="58"/>
        <v>10.716600000000003</v>
      </c>
    </row>
    <row r="900" spans="1:5" x14ac:dyDescent="0.5">
      <c r="A900" s="243">
        <f t="shared" si="59"/>
        <v>0.86900000000000066</v>
      </c>
      <c r="B900" s="243">
        <f t="shared" si="56"/>
        <v>0.13099999999999934</v>
      </c>
      <c r="C900" s="82"/>
      <c r="D900" s="270">
        <f t="shared" si="57"/>
        <v>12.995520816708357</v>
      </c>
      <c r="E900" s="270">
        <f t="shared" si="58"/>
        <v>10.724050000000005</v>
      </c>
    </row>
    <row r="901" spans="1:5" x14ac:dyDescent="0.5">
      <c r="A901" s="243">
        <f t="shared" si="59"/>
        <v>0.87000000000000066</v>
      </c>
      <c r="B901" s="243">
        <f t="shared" si="56"/>
        <v>0.12999999999999934</v>
      </c>
      <c r="C901" s="82"/>
      <c r="D901" s="270">
        <f t="shared" si="57"/>
        <v>13.009901527298362</v>
      </c>
      <c r="E901" s="270">
        <f t="shared" si="58"/>
        <v>10.731500000000004</v>
      </c>
    </row>
    <row r="902" spans="1:5" x14ac:dyDescent="0.5">
      <c r="A902" s="243">
        <f t="shared" si="59"/>
        <v>0.87100000000000066</v>
      </c>
      <c r="B902" s="243">
        <f t="shared" si="56"/>
        <v>0.12899999999999934</v>
      </c>
      <c r="C902" s="82"/>
      <c r="D902" s="270">
        <f t="shared" si="57"/>
        <v>13.024287258714017</v>
      </c>
      <c r="E902" s="270">
        <f t="shared" si="58"/>
        <v>10.738950000000004</v>
      </c>
    </row>
    <row r="903" spans="1:5" x14ac:dyDescent="0.5">
      <c r="A903" s="243">
        <f t="shared" si="59"/>
        <v>0.87200000000000066</v>
      </c>
      <c r="B903" s="243">
        <f t="shared" si="56"/>
        <v>0.12799999999999934</v>
      </c>
      <c r="C903" s="82"/>
      <c r="D903" s="270">
        <f t="shared" si="57"/>
        <v>13.038677994336705</v>
      </c>
      <c r="E903" s="270">
        <f t="shared" si="58"/>
        <v>10.746400000000005</v>
      </c>
    </row>
    <row r="904" spans="1:5" x14ac:dyDescent="0.5">
      <c r="A904" s="243">
        <f t="shared" si="59"/>
        <v>0.87300000000000066</v>
      </c>
      <c r="B904" s="243">
        <f t="shared" si="56"/>
        <v>0.12699999999999934</v>
      </c>
      <c r="C904" s="82"/>
      <c r="D904" s="270">
        <f t="shared" si="57"/>
        <v>13.053073717615336</v>
      </c>
      <c r="E904" s="270">
        <f t="shared" si="58"/>
        <v>10.753850000000005</v>
      </c>
    </row>
    <row r="905" spans="1:5" x14ac:dyDescent="0.5">
      <c r="A905" s="243">
        <f t="shared" si="59"/>
        <v>0.87400000000000067</v>
      </c>
      <c r="B905" s="243">
        <f t="shared" si="56"/>
        <v>0.12599999999999933</v>
      </c>
      <c r="C905" s="82"/>
      <c r="D905" s="270">
        <f t="shared" si="57"/>
        <v>13.067474412066023</v>
      </c>
      <c r="E905" s="270">
        <f t="shared" si="58"/>
        <v>10.761300000000004</v>
      </c>
    </row>
    <row r="906" spans="1:5" x14ac:dyDescent="0.5">
      <c r="A906" s="243">
        <f t="shared" si="59"/>
        <v>0.87500000000000067</v>
      </c>
      <c r="B906" s="243">
        <f t="shared" si="56"/>
        <v>0.12499999999999933</v>
      </c>
      <c r="C906" s="82"/>
      <c r="D906" s="270">
        <f t="shared" si="57"/>
        <v>13.081880061271786</v>
      </c>
      <c r="E906" s="270">
        <f t="shared" si="58"/>
        <v>10.768750000000004</v>
      </c>
    </row>
    <row r="907" spans="1:5" x14ac:dyDescent="0.5">
      <c r="A907" s="243">
        <f t="shared" si="59"/>
        <v>0.87600000000000067</v>
      </c>
      <c r="B907" s="243">
        <f t="shared" si="56"/>
        <v>0.12399999999999933</v>
      </c>
      <c r="C907" s="82"/>
      <c r="D907" s="270">
        <f t="shared" si="57"/>
        <v>13.096290648882235</v>
      </c>
      <c r="E907" s="270">
        <f t="shared" si="58"/>
        <v>10.776200000000005</v>
      </c>
    </row>
    <row r="908" spans="1:5" x14ac:dyDescent="0.5">
      <c r="A908" s="243">
        <f t="shared" si="59"/>
        <v>0.87700000000000067</v>
      </c>
      <c r="B908" s="243">
        <f t="shared" si="56"/>
        <v>0.12299999999999933</v>
      </c>
      <c r="C908" s="82"/>
      <c r="D908" s="270">
        <f t="shared" si="57"/>
        <v>13.110706158613281</v>
      </c>
      <c r="E908" s="270">
        <f t="shared" si="58"/>
        <v>10.783650000000003</v>
      </c>
    </row>
    <row r="909" spans="1:5" x14ac:dyDescent="0.5">
      <c r="A909" s="243">
        <f t="shared" si="59"/>
        <v>0.87800000000000067</v>
      </c>
      <c r="B909" s="243">
        <f t="shared" si="56"/>
        <v>0.12199999999999933</v>
      </c>
      <c r="C909" s="82"/>
      <c r="D909" s="270">
        <f t="shared" si="57"/>
        <v>13.125126574246826</v>
      </c>
      <c r="E909" s="270">
        <f t="shared" si="58"/>
        <v>10.791100000000005</v>
      </c>
    </row>
    <row r="910" spans="1:5" x14ac:dyDescent="0.5">
      <c r="A910" s="243">
        <f t="shared" si="59"/>
        <v>0.87900000000000067</v>
      </c>
      <c r="B910" s="243">
        <f t="shared" si="56"/>
        <v>0.12099999999999933</v>
      </c>
      <c r="C910" s="82"/>
      <c r="D910" s="270">
        <f t="shared" si="57"/>
        <v>13.139551879630456</v>
      </c>
      <c r="E910" s="270">
        <f t="shared" si="58"/>
        <v>10.798550000000004</v>
      </c>
    </row>
    <row r="911" spans="1:5" x14ac:dyDescent="0.5">
      <c r="A911" s="243">
        <f t="shared" si="59"/>
        <v>0.88000000000000067</v>
      </c>
      <c r="B911" s="243">
        <f t="shared" si="56"/>
        <v>0.11999999999999933</v>
      </c>
      <c r="C911" s="82"/>
      <c r="D911" s="270">
        <f t="shared" si="57"/>
        <v>13.153982058677146</v>
      </c>
      <c r="E911" s="270">
        <f t="shared" si="58"/>
        <v>10.806000000000004</v>
      </c>
    </row>
    <row r="912" spans="1:5" x14ac:dyDescent="0.5">
      <c r="A912" s="243">
        <f t="shared" si="59"/>
        <v>0.88100000000000067</v>
      </c>
      <c r="B912" s="243">
        <f t="shared" si="56"/>
        <v>0.11899999999999933</v>
      </c>
      <c r="C912" s="82"/>
      <c r="D912" s="270">
        <f t="shared" si="57"/>
        <v>13.168417095364966</v>
      </c>
      <c r="E912" s="270">
        <f t="shared" si="58"/>
        <v>10.813450000000005</v>
      </c>
    </row>
    <row r="913" spans="1:5" x14ac:dyDescent="0.5">
      <c r="A913" s="243">
        <f t="shared" si="59"/>
        <v>0.88200000000000067</v>
      </c>
      <c r="B913" s="243">
        <f t="shared" si="56"/>
        <v>0.11799999999999933</v>
      </c>
      <c r="C913" s="82"/>
      <c r="D913" s="270">
        <f t="shared" si="57"/>
        <v>13.182856973736772</v>
      </c>
      <c r="E913" s="270">
        <f t="shared" si="58"/>
        <v>10.820900000000004</v>
      </c>
    </row>
    <row r="914" spans="1:5" x14ac:dyDescent="0.5">
      <c r="A914" s="243">
        <f t="shared" si="59"/>
        <v>0.88300000000000067</v>
      </c>
      <c r="B914" s="243">
        <f t="shared" si="56"/>
        <v>0.11699999999999933</v>
      </c>
      <c r="C914" s="82"/>
      <c r="D914" s="270">
        <f t="shared" si="57"/>
        <v>13.197301677899929</v>
      </c>
      <c r="E914" s="270">
        <f t="shared" si="58"/>
        <v>10.828350000000004</v>
      </c>
    </row>
    <row r="915" spans="1:5" x14ac:dyDescent="0.5">
      <c r="A915" s="243">
        <f t="shared" si="59"/>
        <v>0.88400000000000067</v>
      </c>
      <c r="B915" s="243">
        <f t="shared" si="56"/>
        <v>0.11599999999999933</v>
      </c>
      <c r="C915" s="82"/>
      <c r="D915" s="270">
        <f t="shared" si="57"/>
        <v>13.211751192025993</v>
      </c>
      <c r="E915" s="270">
        <f t="shared" si="58"/>
        <v>10.835800000000004</v>
      </c>
    </row>
    <row r="916" spans="1:5" x14ac:dyDescent="0.5">
      <c r="A916" s="243">
        <f t="shared" si="59"/>
        <v>0.88500000000000068</v>
      </c>
      <c r="B916" s="243">
        <f t="shared" si="56"/>
        <v>0.11499999999999932</v>
      </c>
      <c r="C916" s="82"/>
      <c r="D916" s="270">
        <f t="shared" si="57"/>
        <v>13.22620550035044</v>
      </c>
      <c r="E916" s="270">
        <f t="shared" si="58"/>
        <v>10.843250000000005</v>
      </c>
    </row>
    <row r="917" spans="1:5" x14ac:dyDescent="0.5">
      <c r="A917" s="243">
        <f t="shared" si="59"/>
        <v>0.88600000000000068</v>
      </c>
      <c r="B917" s="243">
        <f t="shared" si="56"/>
        <v>0.11399999999999932</v>
      </c>
      <c r="C917" s="82"/>
      <c r="D917" s="270">
        <f t="shared" si="57"/>
        <v>13.240664587172363</v>
      </c>
      <c r="E917" s="270">
        <f t="shared" si="58"/>
        <v>10.850700000000005</v>
      </c>
    </row>
    <row r="918" spans="1:5" x14ac:dyDescent="0.5">
      <c r="A918" s="243">
        <f t="shared" si="59"/>
        <v>0.88700000000000068</v>
      </c>
      <c r="B918" s="243">
        <f t="shared" si="56"/>
        <v>0.11299999999999932</v>
      </c>
      <c r="C918" s="82"/>
      <c r="D918" s="270">
        <f t="shared" si="57"/>
        <v>13.255128436854177</v>
      </c>
      <c r="E918" s="270">
        <f t="shared" si="58"/>
        <v>10.858150000000004</v>
      </c>
    </row>
    <row r="919" spans="1:5" x14ac:dyDescent="0.5">
      <c r="A919" s="243">
        <f t="shared" si="59"/>
        <v>0.88800000000000068</v>
      </c>
      <c r="B919" s="243">
        <f t="shared" si="56"/>
        <v>0.11199999999999932</v>
      </c>
      <c r="C919" s="82"/>
      <c r="D919" s="270">
        <f t="shared" si="57"/>
        <v>13.269597033821345</v>
      </c>
      <c r="E919" s="270">
        <f t="shared" si="58"/>
        <v>10.865600000000004</v>
      </c>
    </row>
    <row r="920" spans="1:5" x14ac:dyDescent="0.5">
      <c r="A920" s="243">
        <f t="shared" si="59"/>
        <v>0.88900000000000068</v>
      </c>
      <c r="B920" s="243">
        <f t="shared" si="56"/>
        <v>0.11099999999999932</v>
      </c>
      <c r="C920" s="82"/>
      <c r="D920" s="270">
        <f t="shared" si="57"/>
        <v>13.284070362562082</v>
      </c>
      <c r="E920" s="270">
        <f t="shared" si="58"/>
        <v>10.873050000000005</v>
      </c>
    </row>
    <row r="921" spans="1:5" x14ac:dyDescent="0.5">
      <c r="A921" s="243">
        <f t="shared" si="59"/>
        <v>0.89000000000000068</v>
      </c>
      <c r="B921" s="243">
        <f t="shared" si="56"/>
        <v>0.10999999999999932</v>
      </c>
      <c r="C921" s="82"/>
      <c r="D921" s="270">
        <f t="shared" si="57"/>
        <v>13.298548407627061</v>
      </c>
      <c r="E921" s="270">
        <f t="shared" si="58"/>
        <v>10.880500000000005</v>
      </c>
    </row>
    <row r="922" spans="1:5" x14ac:dyDescent="0.5">
      <c r="A922" s="243">
        <f t="shared" si="59"/>
        <v>0.89100000000000068</v>
      </c>
      <c r="B922" s="243">
        <f t="shared" si="56"/>
        <v>0.10899999999999932</v>
      </c>
      <c r="C922" s="82"/>
      <c r="D922" s="270">
        <f t="shared" si="57"/>
        <v>13.313031153629149</v>
      </c>
      <c r="E922" s="270">
        <f t="shared" si="58"/>
        <v>10.887950000000004</v>
      </c>
    </row>
    <row r="923" spans="1:5" x14ac:dyDescent="0.5">
      <c r="A923" s="243">
        <f t="shared" si="59"/>
        <v>0.89200000000000068</v>
      </c>
      <c r="B923" s="243">
        <f t="shared" si="56"/>
        <v>0.10799999999999932</v>
      </c>
      <c r="C923" s="82"/>
      <c r="D923" s="270">
        <f t="shared" si="57"/>
        <v>13.327518585243102</v>
      </c>
      <c r="E923" s="270">
        <f t="shared" si="58"/>
        <v>10.895400000000006</v>
      </c>
    </row>
    <row r="924" spans="1:5" x14ac:dyDescent="0.5">
      <c r="A924" s="243">
        <f t="shared" si="59"/>
        <v>0.89300000000000068</v>
      </c>
      <c r="B924" s="243">
        <f t="shared" si="56"/>
        <v>0.10699999999999932</v>
      </c>
      <c r="C924" s="82"/>
      <c r="D924" s="270">
        <f t="shared" si="57"/>
        <v>13.342010687205294</v>
      </c>
      <c r="E924" s="270">
        <f t="shared" si="58"/>
        <v>10.902850000000004</v>
      </c>
    </row>
    <row r="925" spans="1:5" x14ac:dyDescent="0.5">
      <c r="A925" s="243">
        <f t="shared" si="59"/>
        <v>0.89400000000000068</v>
      </c>
      <c r="B925" s="243">
        <f t="shared" si="56"/>
        <v>0.10599999999999932</v>
      </c>
      <c r="C925" s="82"/>
      <c r="D925" s="270">
        <f t="shared" si="57"/>
        <v>13.356507444313438</v>
      </c>
      <c r="E925" s="270">
        <f t="shared" si="58"/>
        <v>10.910300000000003</v>
      </c>
    </row>
    <row r="926" spans="1:5" x14ac:dyDescent="0.5">
      <c r="A926" s="243">
        <f t="shared" si="59"/>
        <v>0.89500000000000068</v>
      </c>
      <c r="B926" s="243">
        <f t="shared" si="56"/>
        <v>0.10499999999999932</v>
      </c>
      <c r="C926" s="82"/>
      <c r="D926" s="270">
        <f t="shared" si="57"/>
        <v>13.371008841426299</v>
      </c>
      <c r="E926" s="270">
        <f t="shared" si="58"/>
        <v>10.917750000000005</v>
      </c>
    </row>
    <row r="927" spans="1:5" x14ac:dyDescent="0.5">
      <c r="A927" s="243">
        <f t="shared" si="59"/>
        <v>0.89600000000000068</v>
      </c>
      <c r="B927" s="243">
        <f t="shared" ref="B927:B990" si="60">1-A927</f>
        <v>0.10399999999999932</v>
      </c>
      <c r="C927" s="82"/>
      <c r="D927" s="270">
        <f t="shared" ref="D927:D990" si="61">SQRT((A927*$B$7)^2+(B927*$B$8)^2+2*$B$7*A927*$B$8*B927*$D$12)</f>
        <v>13.385514863463426</v>
      </c>
      <c r="E927" s="270">
        <f t="shared" ref="E927:E990" si="62">+A927*$B$5+B927*$B$6</f>
        <v>10.925200000000004</v>
      </c>
    </row>
    <row r="928" spans="1:5" x14ac:dyDescent="0.5">
      <c r="A928" s="243">
        <f t="shared" si="59"/>
        <v>0.89700000000000069</v>
      </c>
      <c r="B928" s="243">
        <f t="shared" si="60"/>
        <v>0.10299999999999931</v>
      </c>
      <c r="C928" s="82"/>
      <c r="D928" s="270">
        <f t="shared" si="61"/>
        <v>13.40002549540486</v>
      </c>
      <c r="E928" s="270">
        <f t="shared" si="62"/>
        <v>10.932650000000004</v>
      </c>
    </row>
    <row r="929" spans="1:5" x14ac:dyDescent="0.5">
      <c r="A929" s="243">
        <f t="shared" si="59"/>
        <v>0.89800000000000069</v>
      </c>
      <c r="B929" s="243">
        <f t="shared" si="60"/>
        <v>0.10199999999999931</v>
      </c>
      <c r="C929" s="82"/>
      <c r="D929" s="270">
        <f t="shared" si="61"/>
        <v>13.414540722290878</v>
      </c>
      <c r="E929" s="270">
        <f t="shared" si="62"/>
        <v>10.940100000000005</v>
      </c>
    </row>
    <row r="930" spans="1:5" x14ac:dyDescent="0.5">
      <c r="A930" s="243">
        <f t="shared" ref="A930:A993" si="63">+A929+0.1%</f>
        <v>0.89900000000000069</v>
      </c>
      <c r="B930" s="243">
        <f t="shared" si="60"/>
        <v>0.10099999999999931</v>
      </c>
      <c r="C930" s="82"/>
      <c r="D930" s="270">
        <f t="shared" si="61"/>
        <v>13.429060529221703</v>
      </c>
      <c r="E930" s="270">
        <f t="shared" si="62"/>
        <v>10.947550000000005</v>
      </c>
    </row>
    <row r="931" spans="1:5" x14ac:dyDescent="0.5">
      <c r="A931" s="243">
        <f t="shared" si="63"/>
        <v>0.90000000000000069</v>
      </c>
      <c r="B931" s="243">
        <f t="shared" si="60"/>
        <v>9.9999999999999312E-2</v>
      </c>
      <c r="C931" s="82"/>
      <c r="D931" s="270">
        <f t="shared" si="61"/>
        <v>13.443584901357237</v>
      </c>
      <c r="E931" s="270">
        <f t="shared" si="62"/>
        <v>10.955000000000005</v>
      </c>
    </row>
    <row r="932" spans="1:5" x14ac:dyDescent="0.5">
      <c r="A932" s="243">
        <f t="shared" si="63"/>
        <v>0.90100000000000069</v>
      </c>
      <c r="B932" s="243">
        <f t="shared" si="60"/>
        <v>9.8999999999999311E-2</v>
      </c>
      <c r="C932" s="82"/>
      <c r="D932" s="270">
        <f t="shared" si="61"/>
        <v>13.458113823916792</v>
      </c>
      <c r="E932" s="270">
        <f t="shared" si="62"/>
        <v>10.962450000000004</v>
      </c>
    </row>
    <row r="933" spans="1:5" x14ac:dyDescent="0.5">
      <c r="A933" s="243">
        <f t="shared" si="63"/>
        <v>0.90200000000000069</v>
      </c>
      <c r="B933" s="243">
        <f t="shared" si="60"/>
        <v>9.799999999999931E-2</v>
      </c>
      <c r="C933" s="82"/>
      <c r="D933" s="270">
        <f t="shared" si="61"/>
        <v>13.472647282178817</v>
      </c>
      <c r="E933" s="270">
        <f t="shared" si="62"/>
        <v>10.969900000000004</v>
      </c>
    </row>
    <row r="934" spans="1:5" x14ac:dyDescent="0.5">
      <c r="A934" s="243">
        <f t="shared" si="63"/>
        <v>0.90300000000000069</v>
      </c>
      <c r="B934" s="243">
        <f t="shared" si="60"/>
        <v>9.6999999999999309E-2</v>
      </c>
      <c r="C934" s="82"/>
      <c r="D934" s="270">
        <f t="shared" si="61"/>
        <v>13.487185261480628</v>
      </c>
      <c r="E934" s="270">
        <f t="shared" si="62"/>
        <v>10.977350000000005</v>
      </c>
    </row>
    <row r="935" spans="1:5" x14ac:dyDescent="0.5">
      <c r="A935" s="243">
        <f t="shared" si="63"/>
        <v>0.90400000000000069</v>
      </c>
      <c r="B935" s="243">
        <f t="shared" si="60"/>
        <v>9.5999999999999308E-2</v>
      </c>
      <c r="C935" s="82"/>
      <c r="D935" s="270">
        <f t="shared" si="61"/>
        <v>13.501727747218142</v>
      </c>
      <c r="E935" s="270">
        <f t="shared" si="62"/>
        <v>10.984800000000005</v>
      </c>
    </row>
    <row r="936" spans="1:5" x14ac:dyDescent="0.5">
      <c r="A936" s="243">
        <f t="shared" si="63"/>
        <v>0.90500000000000069</v>
      </c>
      <c r="B936" s="243">
        <f t="shared" si="60"/>
        <v>9.4999999999999307E-2</v>
      </c>
      <c r="C936" s="82"/>
      <c r="D936" s="270">
        <f t="shared" si="61"/>
        <v>13.516274724845609</v>
      </c>
      <c r="E936" s="270">
        <f t="shared" si="62"/>
        <v>10.992250000000004</v>
      </c>
    </row>
    <row r="937" spans="1:5" x14ac:dyDescent="0.5">
      <c r="A937" s="243">
        <f t="shared" si="63"/>
        <v>0.90600000000000069</v>
      </c>
      <c r="B937" s="243">
        <f t="shared" si="60"/>
        <v>9.3999999999999306E-2</v>
      </c>
      <c r="C937" s="82"/>
      <c r="D937" s="270">
        <f t="shared" si="61"/>
        <v>13.530826179875353</v>
      </c>
      <c r="E937" s="270">
        <f t="shared" si="62"/>
        <v>10.999700000000004</v>
      </c>
    </row>
    <row r="938" spans="1:5" x14ac:dyDescent="0.5">
      <c r="A938" s="243">
        <f t="shared" si="63"/>
        <v>0.90700000000000069</v>
      </c>
      <c r="B938" s="243">
        <f t="shared" si="60"/>
        <v>9.2999999999999305E-2</v>
      </c>
      <c r="C938" s="82"/>
      <c r="D938" s="270">
        <f t="shared" si="61"/>
        <v>13.5453820978775</v>
      </c>
      <c r="E938" s="270">
        <f t="shared" si="62"/>
        <v>11.007150000000005</v>
      </c>
    </row>
    <row r="939" spans="1:5" x14ac:dyDescent="0.5">
      <c r="A939" s="243">
        <f t="shared" si="63"/>
        <v>0.9080000000000007</v>
      </c>
      <c r="B939" s="243">
        <f t="shared" si="60"/>
        <v>9.1999999999999305E-2</v>
      </c>
      <c r="C939" s="82"/>
      <c r="D939" s="270">
        <f t="shared" si="61"/>
        <v>13.559942464479718</v>
      </c>
      <c r="E939" s="270">
        <f t="shared" si="62"/>
        <v>11.014600000000003</v>
      </c>
    </row>
    <row r="940" spans="1:5" x14ac:dyDescent="0.5">
      <c r="A940" s="243">
        <f t="shared" si="63"/>
        <v>0.9090000000000007</v>
      </c>
      <c r="B940" s="243">
        <f t="shared" si="60"/>
        <v>9.0999999999999304E-2</v>
      </c>
      <c r="C940" s="82"/>
      <c r="D940" s="270">
        <f t="shared" si="61"/>
        <v>13.574507265366956</v>
      </c>
      <c r="E940" s="270">
        <f t="shared" si="62"/>
        <v>11.022050000000005</v>
      </c>
    </row>
    <row r="941" spans="1:5" x14ac:dyDescent="0.5">
      <c r="A941" s="243">
        <f t="shared" si="63"/>
        <v>0.9100000000000007</v>
      </c>
      <c r="B941" s="243">
        <f t="shared" si="60"/>
        <v>8.9999999999999303E-2</v>
      </c>
      <c r="C941" s="82"/>
      <c r="D941" s="270">
        <f t="shared" si="61"/>
        <v>13.589076486281188</v>
      </c>
      <c r="E941" s="270">
        <f t="shared" si="62"/>
        <v>11.029500000000004</v>
      </c>
    </row>
    <row r="942" spans="1:5" x14ac:dyDescent="0.5">
      <c r="A942" s="243">
        <f t="shared" si="63"/>
        <v>0.9110000000000007</v>
      </c>
      <c r="B942" s="243">
        <f t="shared" si="60"/>
        <v>8.8999999999999302E-2</v>
      </c>
      <c r="C942" s="82"/>
      <c r="D942" s="270">
        <f t="shared" si="61"/>
        <v>13.603650113021148</v>
      </c>
      <c r="E942" s="270">
        <f t="shared" si="62"/>
        <v>11.036950000000004</v>
      </c>
    </row>
    <row r="943" spans="1:5" x14ac:dyDescent="0.5">
      <c r="A943" s="243">
        <f t="shared" si="63"/>
        <v>0.9120000000000007</v>
      </c>
      <c r="B943" s="243">
        <f t="shared" si="60"/>
        <v>8.7999999999999301E-2</v>
      </c>
      <c r="C943" s="82"/>
      <c r="D943" s="270">
        <f t="shared" si="61"/>
        <v>13.618228131442075</v>
      </c>
      <c r="E943" s="270">
        <f t="shared" si="62"/>
        <v>11.044400000000005</v>
      </c>
    </row>
    <row r="944" spans="1:5" x14ac:dyDescent="0.5">
      <c r="A944" s="243">
        <f t="shared" si="63"/>
        <v>0.9130000000000007</v>
      </c>
      <c r="B944" s="243">
        <f t="shared" si="60"/>
        <v>8.69999999999993E-2</v>
      </c>
      <c r="C944" s="82"/>
      <c r="D944" s="270">
        <f t="shared" si="61"/>
        <v>13.632810527455455</v>
      </c>
      <c r="E944" s="270">
        <f t="shared" si="62"/>
        <v>11.051850000000004</v>
      </c>
    </row>
    <row r="945" spans="1:5" x14ac:dyDescent="0.5">
      <c r="A945" s="243">
        <f t="shared" si="63"/>
        <v>0.9140000000000007</v>
      </c>
      <c r="B945" s="243">
        <f t="shared" si="60"/>
        <v>8.5999999999999299E-2</v>
      </c>
      <c r="C945" s="82"/>
      <c r="D945" s="270">
        <f t="shared" si="61"/>
        <v>13.647397287028772</v>
      </c>
      <c r="E945" s="270">
        <f t="shared" si="62"/>
        <v>11.059300000000006</v>
      </c>
    </row>
    <row r="946" spans="1:5" x14ac:dyDescent="0.5">
      <c r="A946" s="243">
        <f t="shared" si="63"/>
        <v>0.9150000000000007</v>
      </c>
      <c r="B946" s="243">
        <f t="shared" si="60"/>
        <v>8.4999999999999298E-2</v>
      </c>
      <c r="C946" s="82"/>
      <c r="D946" s="270">
        <f t="shared" si="61"/>
        <v>13.661988396185246</v>
      </c>
      <c r="E946" s="270">
        <f t="shared" si="62"/>
        <v>11.066750000000004</v>
      </c>
    </row>
    <row r="947" spans="1:5" x14ac:dyDescent="0.5">
      <c r="A947" s="243">
        <f t="shared" si="63"/>
        <v>0.9160000000000007</v>
      </c>
      <c r="B947" s="243">
        <f t="shared" si="60"/>
        <v>8.3999999999999297E-2</v>
      </c>
      <c r="C947" s="82"/>
      <c r="D947" s="270">
        <f t="shared" si="61"/>
        <v>13.676583841003582</v>
      </c>
      <c r="E947" s="270">
        <f t="shared" si="62"/>
        <v>11.074200000000005</v>
      </c>
    </row>
    <row r="948" spans="1:5" x14ac:dyDescent="0.5">
      <c r="A948" s="243">
        <f t="shared" si="63"/>
        <v>0.9170000000000007</v>
      </c>
      <c r="B948" s="243">
        <f t="shared" si="60"/>
        <v>8.2999999999999297E-2</v>
      </c>
      <c r="C948" s="82"/>
      <c r="D948" s="270">
        <f t="shared" si="61"/>
        <v>13.691183607617722</v>
      </c>
      <c r="E948" s="270">
        <f t="shared" si="62"/>
        <v>11.081650000000005</v>
      </c>
    </row>
    <row r="949" spans="1:5" x14ac:dyDescent="0.5">
      <c r="A949" s="243">
        <f t="shared" si="63"/>
        <v>0.9180000000000007</v>
      </c>
      <c r="B949" s="243">
        <f t="shared" si="60"/>
        <v>8.1999999999999296E-2</v>
      </c>
      <c r="C949" s="82"/>
      <c r="D949" s="270">
        <f t="shared" si="61"/>
        <v>13.705787682216599</v>
      </c>
      <c r="E949" s="270">
        <f t="shared" si="62"/>
        <v>11.089100000000006</v>
      </c>
    </row>
    <row r="950" spans="1:5" x14ac:dyDescent="0.5">
      <c r="A950" s="243">
        <f t="shared" si="63"/>
        <v>0.91900000000000071</v>
      </c>
      <c r="B950" s="243">
        <f t="shared" si="60"/>
        <v>8.0999999999999295E-2</v>
      </c>
      <c r="C950" s="82"/>
      <c r="D950" s="270">
        <f t="shared" si="61"/>
        <v>13.720396051043872</v>
      </c>
      <c r="E950" s="270">
        <f t="shared" si="62"/>
        <v>11.096550000000004</v>
      </c>
    </row>
    <row r="951" spans="1:5" x14ac:dyDescent="0.5">
      <c r="A951" s="243">
        <f t="shared" si="63"/>
        <v>0.92000000000000071</v>
      </c>
      <c r="B951" s="243">
        <f t="shared" si="60"/>
        <v>7.9999999999999294E-2</v>
      </c>
      <c r="C951" s="82"/>
      <c r="D951" s="270">
        <f t="shared" si="61"/>
        <v>13.735008700397692</v>
      </c>
      <c r="E951" s="270">
        <f t="shared" si="62"/>
        <v>11.104000000000005</v>
      </c>
    </row>
    <row r="952" spans="1:5" x14ac:dyDescent="0.5">
      <c r="A952" s="243">
        <f t="shared" si="63"/>
        <v>0.92100000000000071</v>
      </c>
      <c r="B952" s="243">
        <f t="shared" si="60"/>
        <v>7.8999999999999293E-2</v>
      </c>
      <c r="C952" s="82"/>
      <c r="D952" s="270">
        <f t="shared" si="61"/>
        <v>13.74962561663045</v>
      </c>
      <c r="E952" s="270">
        <f t="shared" si="62"/>
        <v>11.111450000000005</v>
      </c>
    </row>
    <row r="953" spans="1:5" x14ac:dyDescent="0.5">
      <c r="A953" s="243">
        <f t="shared" si="63"/>
        <v>0.92200000000000071</v>
      </c>
      <c r="B953" s="243">
        <f t="shared" si="60"/>
        <v>7.7999999999999292E-2</v>
      </c>
      <c r="C953" s="82"/>
      <c r="D953" s="270">
        <f t="shared" si="61"/>
        <v>13.764246786148536</v>
      </c>
      <c r="E953" s="270">
        <f t="shared" si="62"/>
        <v>11.118900000000004</v>
      </c>
    </row>
    <row r="954" spans="1:5" x14ac:dyDescent="0.5">
      <c r="A954" s="243">
        <f t="shared" si="63"/>
        <v>0.92300000000000071</v>
      </c>
      <c r="B954" s="243">
        <f t="shared" si="60"/>
        <v>7.6999999999999291E-2</v>
      </c>
      <c r="C954" s="82"/>
      <c r="D954" s="270">
        <f t="shared" si="61"/>
        <v>13.778872195412086</v>
      </c>
      <c r="E954" s="270">
        <f t="shared" si="62"/>
        <v>11.126350000000006</v>
      </c>
    </row>
    <row r="955" spans="1:5" x14ac:dyDescent="0.5">
      <c r="A955" s="243">
        <f t="shared" si="63"/>
        <v>0.92400000000000071</v>
      </c>
      <c r="B955" s="243">
        <f t="shared" si="60"/>
        <v>7.599999999999929E-2</v>
      </c>
      <c r="C955" s="82"/>
      <c r="D955" s="270">
        <f t="shared" si="61"/>
        <v>13.793501830934749</v>
      </c>
      <c r="E955" s="270">
        <f t="shared" si="62"/>
        <v>11.133800000000004</v>
      </c>
    </row>
    <row r="956" spans="1:5" x14ac:dyDescent="0.5">
      <c r="A956" s="243">
        <f t="shared" si="63"/>
        <v>0.92500000000000071</v>
      </c>
      <c r="B956" s="243">
        <f t="shared" si="60"/>
        <v>7.4999999999999289E-2</v>
      </c>
      <c r="C956" s="82"/>
      <c r="D956" s="270">
        <f t="shared" si="61"/>
        <v>13.808135679283438</v>
      </c>
      <c r="E956" s="270">
        <f t="shared" si="62"/>
        <v>11.141250000000003</v>
      </c>
    </row>
    <row r="957" spans="1:5" x14ac:dyDescent="0.5">
      <c r="A957" s="243">
        <f t="shared" si="63"/>
        <v>0.92600000000000071</v>
      </c>
      <c r="B957" s="243">
        <f t="shared" si="60"/>
        <v>7.3999999999999289E-2</v>
      </c>
      <c r="C957" s="82"/>
      <c r="D957" s="270">
        <f t="shared" si="61"/>
        <v>13.822773727078088</v>
      </c>
      <c r="E957" s="270">
        <f t="shared" si="62"/>
        <v>11.148700000000005</v>
      </c>
    </row>
    <row r="958" spans="1:5" x14ac:dyDescent="0.5">
      <c r="A958" s="243">
        <f t="shared" si="63"/>
        <v>0.92700000000000071</v>
      </c>
      <c r="B958" s="243">
        <f t="shared" si="60"/>
        <v>7.2999999999999288E-2</v>
      </c>
      <c r="C958" s="82"/>
      <c r="D958" s="270">
        <f t="shared" si="61"/>
        <v>13.837415960991427</v>
      </c>
      <c r="E958" s="270">
        <f t="shared" si="62"/>
        <v>11.156150000000004</v>
      </c>
    </row>
    <row r="959" spans="1:5" x14ac:dyDescent="0.5">
      <c r="A959" s="243">
        <f t="shared" si="63"/>
        <v>0.92800000000000071</v>
      </c>
      <c r="B959" s="243">
        <f t="shared" si="60"/>
        <v>7.1999999999999287E-2</v>
      </c>
      <c r="C959" s="82"/>
      <c r="D959" s="270">
        <f t="shared" si="61"/>
        <v>13.85206236774872</v>
      </c>
      <c r="E959" s="270">
        <f t="shared" si="62"/>
        <v>11.163600000000004</v>
      </c>
    </row>
    <row r="960" spans="1:5" x14ac:dyDescent="0.5">
      <c r="A960" s="243">
        <f t="shared" si="63"/>
        <v>0.92900000000000071</v>
      </c>
      <c r="B960" s="243">
        <f t="shared" si="60"/>
        <v>7.0999999999999286E-2</v>
      </c>
      <c r="C960" s="82"/>
      <c r="D960" s="270">
        <f t="shared" si="61"/>
        <v>13.86671293412755</v>
      </c>
      <c r="E960" s="270">
        <f t="shared" si="62"/>
        <v>11.171050000000005</v>
      </c>
    </row>
    <row r="961" spans="1:5" x14ac:dyDescent="0.5">
      <c r="A961" s="243">
        <f t="shared" si="63"/>
        <v>0.93000000000000071</v>
      </c>
      <c r="B961" s="243">
        <f t="shared" si="60"/>
        <v>6.9999999999999285E-2</v>
      </c>
      <c r="C961" s="82"/>
      <c r="D961" s="270">
        <f t="shared" si="61"/>
        <v>13.881367646957568</v>
      </c>
      <c r="E961" s="270">
        <f t="shared" si="62"/>
        <v>11.178500000000005</v>
      </c>
    </row>
    <row r="962" spans="1:5" x14ac:dyDescent="0.5">
      <c r="A962" s="243">
        <f t="shared" si="63"/>
        <v>0.93100000000000072</v>
      </c>
      <c r="B962" s="243">
        <f t="shared" si="60"/>
        <v>6.8999999999999284E-2</v>
      </c>
      <c r="C962" s="82"/>
      <c r="D962" s="270">
        <f t="shared" si="61"/>
        <v>13.896026493120265</v>
      </c>
      <c r="E962" s="270">
        <f t="shared" si="62"/>
        <v>11.185950000000005</v>
      </c>
    </row>
    <row r="963" spans="1:5" x14ac:dyDescent="0.5">
      <c r="A963" s="243">
        <f t="shared" si="63"/>
        <v>0.93200000000000072</v>
      </c>
      <c r="B963" s="243">
        <f t="shared" si="60"/>
        <v>6.7999999999999283E-2</v>
      </c>
      <c r="C963" s="82"/>
      <c r="D963" s="270">
        <f t="shared" si="61"/>
        <v>13.910689459548735</v>
      </c>
      <c r="E963" s="270">
        <f t="shared" si="62"/>
        <v>11.193400000000004</v>
      </c>
    </row>
    <row r="964" spans="1:5" x14ac:dyDescent="0.5">
      <c r="A964" s="243">
        <f t="shared" si="63"/>
        <v>0.93300000000000072</v>
      </c>
      <c r="B964" s="243">
        <f t="shared" si="60"/>
        <v>6.6999999999999282E-2</v>
      </c>
      <c r="C964" s="82"/>
      <c r="D964" s="270">
        <f t="shared" si="61"/>
        <v>13.925356533227445</v>
      </c>
      <c r="E964" s="270">
        <f t="shared" si="62"/>
        <v>11.200850000000004</v>
      </c>
    </row>
    <row r="965" spans="1:5" x14ac:dyDescent="0.5">
      <c r="A965" s="243">
        <f t="shared" si="63"/>
        <v>0.93400000000000072</v>
      </c>
      <c r="B965" s="243">
        <f t="shared" si="60"/>
        <v>6.5999999999999281E-2</v>
      </c>
      <c r="C965" s="82"/>
      <c r="D965" s="270">
        <f t="shared" si="61"/>
        <v>13.940027701191999</v>
      </c>
      <c r="E965" s="270">
        <f t="shared" si="62"/>
        <v>11.208300000000005</v>
      </c>
    </row>
    <row r="966" spans="1:5" x14ac:dyDescent="0.5">
      <c r="A966" s="243">
        <f t="shared" si="63"/>
        <v>0.93500000000000072</v>
      </c>
      <c r="B966" s="243">
        <f t="shared" si="60"/>
        <v>6.4999999999999281E-2</v>
      </c>
      <c r="C966" s="82"/>
      <c r="D966" s="270">
        <f t="shared" si="61"/>
        <v>13.95470295052891</v>
      </c>
      <c r="E966" s="270">
        <f t="shared" si="62"/>
        <v>11.215750000000005</v>
      </c>
    </row>
    <row r="967" spans="1:5" x14ac:dyDescent="0.5">
      <c r="A967" s="243">
        <f t="shared" si="63"/>
        <v>0.93600000000000072</v>
      </c>
      <c r="B967" s="243">
        <f t="shared" si="60"/>
        <v>6.399999999999928E-2</v>
      </c>
      <c r="C967" s="82"/>
      <c r="D967" s="270">
        <f t="shared" si="61"/>
        <v>13.969382268375375</v>
      </c>
      <c r="E967" s="270">
        <f t="shared" si="62"/>
        <v>11.223200000000004</v>
      </c>
    </row>
    <row r="968" spans="1:5" x14ac:dyDescent="0.5">
      <c r="A968" s="243">
        <f t="shared" si="63"/>
        <v>0.93700000000000072</v>
      </c>
      <c r="B968" s="243">
        <f t="shared" si="60"/>
        <v>6.2999999999999279E-2</v>
      </c>
      <c r="C968" s="82"/>
      <c r="D968" s="270">
        <f t="shared" si="61"/>
        <v>13.984065641919031</v>
      </c>
      <c r="E968" s="270">
        <f t="shared" si="62"/>
        <v>11.230650000000006</v>
      </c>
    </row>
    <row r="969" spans="1:5" x14ac:dyDescent="0.5">
      <c r="A969" s="243">
        <f t="shared" si="63"/>
        <v>0.93800000000000072</v>
      </c>
      <c r="B969" s="243">
        <f t="shared" si="60"/>
        <v>6.1999999999999278E-2</v>
      </c>
      <c r="C969" s="82"/>
      <c r="D969" s="270">
        <f t="shared" si="61"/>
        <v>13.998753058397748</v>
      </c>
      <c r="E969" s="270">
        <f t="shared" si="62"/>
        <v>11.238100000000005</v>
      </c>
    </row>
    <row r="970" spans="1:5" x14ac:dyDescent="0.5">
      <c r="A970" s="243">
        <f t="shared" si="63"/>
        <v>0.93900000000000072</v>
      </c>
      <c r="B970" s="243">
        <f t="shared" si="60"/>
        <v>6.0999999999999277E-2</v>
      </c>
      <c r="C970" s="82"/>
      <c r="D970" s="270">
        <f t="shared" si="61"/>
        <v>14.01344450509939</v>
      </c>
      <c r="E970" s="270">
        <f t="shared" si="62"/>
        <v>11.245550000000003</v>
      </c>
    </row>
    <row r="971" spans="1:5" x14ac:dyDescent="0.5">
      <c r="A971" s="243">
        <f t="shared" si="63"/>
        <v>0.94000000000000072</v>
      </c>
      <c r="B971" s="243">
        <f t="shared" si="60"/>
        <v>5.9999999999999276E-2</v>
      </c>
      <c r="C971" s="82"/>
      <c r="D971" s="270">
        <f t="shared" si="61"/>
        <v>14.028139969361595</v>
      </c>
      <c r="E971" s="270">
        <f t="shared" si="62"/>
        <v>11.253000000000005</v>
      </c>
    </row>
    <row r="972" spans="1:5" x14ac:dyDescent="0.5">
      <c r="A972" s="243">
        <f t="shared" si="63"/>
        <v>0.94100000000000072</v>
      </c>
      <c r="B972" s="243">
        <f t="shared" si="60"/>
        <v>5.8999999999999275E-2</v>
      </c>
      <c r="C972" s="82"/>
      <c r="D972" s="270">
        <f t="shared" si="61"/>
        <v>14.042839438571542</v>
      </c>
      <c r="E972" s="270">
        <f t="shared" si="62"/>
        <v>11.260450000000004</v>
      </c>
    </row>
    <row r="973" spans="1:5" x14ac:dyDescent="0.5">
      <c r="A973" s="243">
        <f t="shared" si="63"/>
        <v>0.94200000000000073</v>
      </c>
      <c r="B973" s="243">
        <f t="shared" si="60"/>
        <v>5.7999999999999274E-2</v>
      </c>
      <c r="C973" s="82"/>
      <c r="D973" s="270">
        <f t="shared" si="61"/>
        <v>14.057542900165743</v>
      </c>
      <c r="E973" s="270">
        <f t="shared" si="62"/>
        <v>11.267900000000004</v>
      </c>
    </row>
    <row r="974" spans="1:5" x14ac:dyDescent="0.5">
      <c r="A974" s="243">
        <f t="shared" si="63"/>
        <v>0.94300000000000073</v>
      </c>
      <c r="B974" s="243">
        <f t="shared" si="60"/>
        <v>5.6999999999999273E-2</v>
      </c>
      <c r="C974" s="82"/>
      <c r="D974" s="270">
        <f t="shared" si="61"/>
        <v>14.072250341629809</v>
      </c>
      <c r="E974" s="270">
        <f t="shared" si="62"/>
        <v>11.275350000000005</v>
      </c>
    </row>
    <row r="975" spans="1:5" x14ac:dyDescent="0.5">
      <c r="A975" s="243">
        <f t="shared" si="63"/>
        <v>0.94400000000000073</v>
      </c>
      <c r="B975" s="243">
        <f t="shared" si="60"/>
        <v>5.5999999999999273E-2</v>
      </c>
      <c r="C975" s="82"/>
      <c r="D975" s="270">
        <f t="shared" si="61"/>
        <v>14.086961750498235</v>
      </c>
      <c r="E975" s="270">
        <f t="shared" si="62"/>
        <v>11.282800000000005</v>
      </c>
    </row>
    <row r="976" spans="1:5" x14ac:dyDescent="0.5">
      <c r="A976" s="243">
        <f t="shared" si="63"/>
        <v>0.94500000000000073</v>
      </c>
      <c r="B976" s="243">
        <f t="shared" si="60"/>
        <v>5.4999999999999272E-2</v>
      </c>
      <c r="C976" s="82"/>
      <c r="D976" s="270">
        <f t="shared" si="61"/>
        <v>14.101677114354176</v>
      </c>
      <c r="E976" s="270">
        <f t="shared" si="62"/>
        <v>11.290250000000006</v>
      </c>
    </row>
    <row r="977" spans="1:5" x14ac:dyDescent="0.5">
      <c r="A977" s="243">
        <f t="shared" si="63"/>
        <v>0.94600000000000073</v>
      </c>
      <c r="B977" s="243">
        <f t="shared" si="60"/>
        <v>5.3999999999999271E-2</v>
      </c>
      <c r="C977" s="82"/>
      <c r="D977" s="270">
        <f t="shared" si="61"/>
        <v>14.116396420829231</v>
      </c>
      <c r="E977" s="270">
        <f t="shared" si="62"/>
        <v>11.297700000000004</v>
      </c>
    </row>
    <row r="978" spans="1:5" x14ac:dyDescent="0.5">
      <c r="A978" s="243">
        <f t="shared" si="63"/>
        <v>0.94700000000000073</v>
      </c>
      <c r="B978" s="243">
        <f t="shared" si="60"/>
        <v>5.299999999999927E-2</v>
      </c>
      <c r="C978" s="82"/>
      <c r="D978" s="270">
        <f t="shared" si="61"/>
        <v>14.131119657603225</v>
      </c>
      <c r="E978" s="270">
        <f t="shared" si="62"/>
        <v>11.305150000000005</v>
      </c>
    </row>
    <row r="979" spans="1:5" x14ac:dyDescent="0.5">
      <c r="A979" s="243">
        <f t="shared" si="63"/>
        <v>0.94800000000000073</v>
      </c>
      <c r="B979" s="243">
        <f t="shared" si="60"/>
        <v>5.1999999999999269E-2</v>
      </c>
      <c r="C979" s="82"/>
      <c r="D979" s="270">
        <f t="shared" si="61"/>
        <v>14.145846812403995</v>
      </c>
      <c r="E979" s="270">
        <f t="shared" si="62"/>
        <v>11.312600000000005</v>
      </c>
    </row>
    <row r="980" spans="1:5" x14ac:dyDescent="0.5">
      <c r="A980" s="243">
        <f t="shared" si="63"/>
        <v>0.94900000000000073</v>
      </c>
      <c r="B980" s="243">
        <f t="shared" si="60"/>
        <v>5.0999999999999268E-2</v>
      </c>
      <c r="C980" s="82"/>
      <c r="D980" s="270">
        <f t="shared" si="61"/>
        <v>14.160577873007172</v>
      </c>
      <c r="E980" s="270">
        <f t="shared" si="62"/>
        <v>11.320050000000005</v>
      </c>
    </row>
    <row r="981" spans="1:5" x14ac:dyDescent="0.5">
      <c r="A981" s="243">
        <f t="shared" si="63"/>
        <v>0.95000000000000073</v>
      </c>
      <c r="B981" s="243">
        <f t="shared" si="60"/>
        <v>4.9999999999999267E-2</v>
      </c>
      <c r="C981" s="82"/>
      <c r="D981" s="270">
        <f t="shared" si="61"/>
        <v>14.175312827235958</v>
      </c>
      <c r="E981" s="270">
        <f t="shared" si="62"/>
        <v>11.327500000000004</v>
      </c>
    </row>
    <row r="982" spans="1:5" x14ac:dyDescent="0.5">
      <c r="A982" s="243">
        <f t="shared" si="63"/>
        <v>0.95100000000000073</v>
      </c>
      <c r="B982" s="243">
        <f t="shared" si="60"/>
        <v>4.8999999999999266E-2</v>
      </c>
      <c r="C982" s="82"/>
      <c r="D982" s="270">
        <f t="shared" si="61"/>
        <v>14.190051662960931</v>
      </c>
      <c r="E982" s="270">
        <f t="shared" si="62"/>
        <v>11.334950000000005</v>
      </c>
    </row>
    <row r="983" spans="1:5" x14ac:dyDescent="0.5">
      <c r="A983" s="243">
        <f t="shared" si="63"/>
        <v>0.95200000000000073</v>
      </c>
      <c r="B983" s="243">
        <f t="shared" si="60"/>
        <v>4.7999999999999265E-2</v>
      </c>
      <c r="C983" s="82"/>
      <c r="D983" s="270">
        <f t="shared" si="61"/>
        <v>14.204794368099817</v>
      </c>
      <c r="E983" s="270">
        <f t="shared" si="62"/>
        <v>11.342400000000005</v>
      </c>
    </row>
    <row r="984" spans="1:5" x14ac:dyDescent="0.5">
      <c r="A984" s="243">
        <f t="shared" si="63"/>
        <v>0.95300000000000074</v>
      </c>
      <c r="B984" s="243">
        <f t="shared" si="60"/>
        <v>4.6999999999999265E-2</v>
      </c>
      <c r="C984" s="82"/>
      <c r="D984" s="270">
        <f t="shared" si="61"/>
        <v>14.219540930617287</v>
      </c>
      <c r="E984" s="270">
        <f t="shared" si="62"/>
        <v>11.349850000000004</v>
      </c>
    </row>
    <row r="985" spans="1:5" x14ac:dyDescent="0.5">
      <c r="A985" s="243">
        <f t="shared" si="63"/>
        <v>0.95400000000000074</v>
      </c>
      <c r="B985" s="243">
        <f t="shared" si="60"/>
        <v>4.5999999999999264E-2</v>
      </c>
      <c r="C985" s="82"/>
      <c r="D985" s="270">
        <f t="shared" si="61"/>
        <v>14.234291338524738</v>
      </c>
      <c r="E985" s="270">
        <f t="shared" si="62"/>
        <v>11.357300000000006</v>
      </c>
    </row>
    <row r="986" spans="1:5" x14ac:dyDescent="0.5">
      <c r="A986" s="243">
        <f t="shared" si="63"/>
        <v>0.95500000000000074</v>
      </c>
      <c r="B986" s="243">
        <f t="shared" si="60"/>
        <v>4.4999999999999263E-2</v>
      </c>
      <c r="C986" s="82"/>
      <c r="D986" s="270">
        <f t="shared" si="61"/>
        <v>14.249045579880089</v>
      </c>
      <c r="E986" s="270">
        <f t="shared" si="62"/>
        <v>11.364750000000004</v>
      </c>
    </row>
    <row r="987" spans="1:5" x14ac:dyDescent="0.5">
      <c r="A987" s="243">
        <f t="shared" si="63"/>
        <v>0.95600000000000074</v>
      </c>
      <c r="B987" s="243">
        <f t="shared" si="60"/>
        <v>4.3999999999999262E-2</v>
      </c>
      <c r="C987" s="82"/>
      <c r="D987" s="270">
        <f t="shared" si="61"/>
        <v>14.263803642787583</v>
      </c>
      <c r="E987" s="270">
        <f t="shared" si="62"/>
        <v>11.372200000000005</v>
      </c>
    </row>
    <row r="988" spans="1:5" x14ac:dyDescent="0.5">
      <c r="A988" s="243">
        <f t="shared" si="63"/>
        <v>0.95700000000000074</v>
      </c>
      <c r="B988" s="243">
        <f t="shared" si="60"/>
        <v>4.2999999999999261E-2</v>
      </c>
      <c r="C988" s="82"/>
      <c r="D988" s="270">
        <f t="shared" si="61"/>
        <v>14.278565515397558</v>
      </c>
      <c r="E988" s="270">
        <f t="shared" si="62"/>
        <v>11.379650000000005</v>
      </c>
    </row>
    <row r="989" spans="1:5" x14ac:dyDescent="0.5">
      <c r="A989" s="243">
        <f t="shared" si="63"/>
        <v>0.95800000000000074</v>
      </c>
      <c r="B989" s="243">
        <f t="shared" si="60"/>
        <v>4.199999999999926E-2</v>
      </c>
      <c r="C989" s="82"/>
      <c r="D989" s="270">
        <f t="shared" si="61"/>
        <v>14.293331185906256</v>
      </c>
      <c r="E989" s="270">
        <f t="shared" si="62"/>
        <v>11.387100000000004</v>
      </c>
    </row>
    <row r="990" spans="1:5" x14ac:dyDescent="0.5">
      <c r="A990" s="243">
        <f t="shared" si="63"/>
        <v>0.95900000000000074</v>
      </c>
      <c r="B990" s="243">
        <f t="shared" si="60"/>
        <v>4.0999999999999259E-2</v>
      </c>
      <c r="C990" s="82"/>
      <c r="D990" s="270">
        <f t="shared" si="61"/>
        <v>14.30810064255561</v>
      </c>
      <c r="E990" s="270">
        <f t="shared" si="62"/>
        <v>11.394550000000006</v>
      </c>
    </row>
    <row r="991" spans="1:5" x14ac:dyDescent="0.5">
      <c r="A991" s="243">
        <f t="shared" si="63"/>
        <v>0.96000000000000074</v>
      </c>
      <c r="B991" s="243">
        <f t="shared" ref="B991:B1031" si="64">1-A991</f>
        <v>3.9999999999999258E-2</v>
      </c>
      <c r="C991" s="82"/>
      <c r="D991" s="270">
        <f t="shared" ref="D991:D1031" si="65">SQRT((A991*$B$7)^2+(B991*$B$8)^2+2*$B$7*A991*$B$8*B991*$D$12)</f>
        <v>14.322873873633053</v>
      </c>
      <c r="E991" s="270">
        <f t="shared" ref="E991:E1031" si="66">+A991*$B$5+B991*$B$6</f>
        <v>11.402000000000005</v>
      </c>
    </row>
    <row r="992" spans="1:5" x14ac:dyDescent="0.5">
      <c r="A992" s="243">
        <f t="shared" si="63"/>
        <v>0.96100000000000074</v>
      </c>
      <c r="B992" s="243">
        <f t="shared" si="64"/>
        <v>3.8999999999999257E-2</v>
      </c>
      <c r="C992" s="82"/>
      <c r="D992" s="270">
        <f t="shared" si="65"/>
        <v>14.337650867471293</v>
      </c>
      <c r="E992" s="270">
        <f t="shared" si="66"/>
        <v>11.409450000000005</v>
      </c>
    </row>
    <row r="993" spans="1:5" x14ac:dyDescent="0.5">
      <c r="A993" s="243">
        <f t="shared" si="63"/>
        <v>0.96200000000000074</v>
      </c>
      <c r="B993" s="243">
        <f t="shared" si="64"/>
        <v>3.7999999999999257E-2</v>
      </c>
      <c r="C993" s="82"/>
      <c r="D993" s="270">
        <f t="shared" si="65"/>
        <v>14.352431612448125</v>
      </c>
      <c r="E993" s="270">
        <f t="shared" si="66"/>
        <v>11.416900000000005</v>
      </c>
    </row>
    <row r="994" spans="1:5" x14ac:dyDescent="0.5">
      <c r="A994" s="243">
        <f t="shared" ref="A994:A1031" si="67">+A993+0.1%</f>
        <v>0.96300000000000074</v>
      </c>
      <c r="B994" s="243">
        <f t="shared" si="64"/>
        <v>3.6999999999999256E-2</v>
      </c>
      <c r="C994" s="82"/>
      <c r="D994" s="270">
        <f t="shared" si="65"/>
        <v>14.367216096986231</v>
      </c>
      <c r="E994" s="270">
        <f t="shared" si="66"/>
        <v>11.424350000000006</v>
      </c>
    </row>
    <row r="995" spans="1:5" x14ac:dyDescent="0.5">
      <c r="A995" s="243">
        <f t="shared" si="67"/>
        <v>0.96400000000000075</v>
      </c>
      <c r="B995" s="243">
        <f t="shared" si="64"/>
        <v>3.5999999999999255E-2</v>
      </c>
      <c r="C995" s="82"/>
      <c r="D995" s="270">
        <f t="shared" si="65"/>
        <v>14.382004309552974</v>
      </c>
      <c r="E995" s="270">
        <f t="shared" si="66"/>
        <v>11.431800000000004</v>
      </c>
    </row>
    <row r="996" spans="1:5" x14ac:dyDescent="0.5">
      <c r="A996" s="243">
        <f t="shared" si="67"/>
        <v>0.96500000000000075</v>
      </c>
      <c r="B996" s="243">
        <f t="shared" si="64"/>
        <v>3.4999999999999254E-2</v>
      </c>
      <c r="C996" s="82"/>
      <c r="D996" s="270">
        <f t="shared" si="65"/>
        <v>14.396796238660194</v>
      </c>
      <c r="E996" s="270">
        <f t="shared" si="66"/>
        <v>11.439250000000005</v>
      </c>
    </row>
    <row r="997" spans="1:5" x14ac:dyDescent="0.5">
      <c r="A997" s="243">
        <f t="shared" si="67"/>
        <v>0.96600000000000075</v>
      </c>
      <c r="B997" s="243">
        <f t="shared" si="64"/>
        <v>3.3999999999999253E-2</v>
      </c>
      <c r="C997" s="82"/>
      <c r="D997" s="270">
        <f t="shared" si="65"/>
        <v>14.411591872864021</v>
      </c>
      <c r="E997" s="270">
        <f t="shared" si="66"/>
        <v>11.446700000000005</v>
      </c>
    </row>
    <row r="998" spans="1:5" x14ac:dyDescent="0.5">
      <c r="A998" s="243">
        <f t="shared" si="67"/>
        <v>0.96700000000000075</v>
      </c>
      <c r="B998" s="243">
        <f t="shared" si="64"/>
        <v>3.2999999999999252E-2</v>
      </c>
      <c r="C998" s="82"/>
      <c r="D998" s="270">
        <f t="shared" si="65"/>
        <v>14.42639120076467</v>
      </c>
      <c r="E998" s="270">
        <f t="shared" si="66"/>
        <v>11.454150000000004</v>
      </c>
    </row>
    <row r="999" spans="1:5" x14ac:dyDescent="0.5">
      <c r="A999" s="243">
        <f t="shared" si="67"/>
        <v>0.96800000000000075</v>
      </c>
      <c r="B999" s="243">
        <f t="shared" si="64"/>
        <v>3.1999999999999251E-2</v>
      </c>
      <c r="C999" s="82"/>
      <c r="D999" s="270">
        <f t="shared" si="65"/>
        <v>14.441194211006247</v>
      </c>
      <c r="E999" s="270">
        <f t="shared" si="66"/>
        <v>11.461600000000006</v>
      </c>
    </row>
    <row r="1000" spans="1:5" x14ac:dyDescent="0.5">
      <c r="A1000" s="243">
        <f t="shared" si="67"/>
        <v>0.96900000000000075</v>
      </c>
      <c r="B1000" s="243">
        <f t="shared" si="64"/>
        <v>3.099999999999925E-2</v>
      </c>
      <c r="C1000" s="82"/>
      <c r="D1000" s="270">
        <f t="shared" si="65"/>
        <v>14.456000892276545</v>
      </c>
      <c r="E1000" s="270">
        <f t="shared" si="66"/>
        <v>11.469050000000005</v>
      </c>
    </row>
    <row r="1001" spans="1:5" x14ac:dyDescent="0.5">
      <c r="A1001" s="243">
        <f t="shared" si="67"/>
        <v>0.97000000000000075</v>
      </c>
      <c r="B1001" s="243">
        <f t="shared" si="64"/>
        <v>2.9999999999999249E-2</v>
      </c>
      <c r="C1001" s="82"/>
      <c r="D1001" s="270">
        <f t="shared" si="65"/>
        <v>14.47081123330687</v>
      </c>
      <c r="E1001" s="270">
        <f t="shared" si="66"/>
        <v>11.476500000000003</v>
      </c>
    </row>
    <row r="1002" spans="1:5" x14ac:dyDescent="0.5">
      <c r="A1002" s="243">
        <f t="shared" si="67"/>
        <v>0.97100000000000075</v>
      </c>
      <c r="B1002" s="243">
        <f t="shared" si="64"/>
        <v>2.8999999999999249E-2</v>
      </c>
      <c r="C1002" s="82"/>
      <c r="D1002" s="270">
        <f t="shared" si="65"/>
        <v>14.485625222871823</v>
      </c>
      <c r="E1002" s="270">
        <f t="shared" si="66"/>
        <v>11.483950000000005</v>
      </c>
    </row>
    <row r="1003" spans="1:5" x14ac:dyDescent="0.5">
      <c r="A1003" s="243">
        <f t="shared" si="67"/>
        <v>0.97200000000000075</v>
      </c>
      <c r="B1003" s="243">
        <f t="shared" si="64"/>
        <v>2.7999999999999248E-2</v>
      </c>
      <c r="C1003" s="82"/>
      <c r="D1003" s="270">
        <f t="shared" si="65"/>
        <v>14.500442849789117</v>
      </c>
      <c r="E1003" s="270">
        <f t="shared" si="66"/>
        <v>11.491400000000004</v>
      </c>
    </row>
    <row r="1004" spans="1:5" x14ac:dyDescent="0.5">
      <c r="A1004" s="243">
        <f t="shared" si="67"/>
        <v>0.97300000000000075</v>
      </c>
      <c r="B1004" s="243">
        <f t="shared" si="64"/>
        <v>2.6999999999999247E-2</v>
      </c>
      <c r="C1004" s="82"/>
      <c r="D1004" s="270">
        <f t="shared" si="65"/>
        <v>14.515264102919392</v>
      </c>
      <c r="E1004" s="270">
        <f t="shared" si="66"/>
        <v>11.498850000000006</v>
      </c>
    </row>
    <row r="1005" spans="1:5" x14ac:dyDescent="0.5">
      <c r="A1005" s="243">
        <f t="shared" si="67"/>
        <v>0.97400000000000075</v>
      </c>
      <c r="B1005" s="243">
        <f t="shared" si="64"/>
        <v>2.5999999999999246E-2</v>
      </c>
      <c r="C1005" s="82"/>
      <c r="D1005" s="270">
        <f t="shared" si="65"/>
        <v>14.530088971166018</v>
      </c>
      <c r="E1005" s="270">
        <f t="shared" si="66"/>
        <v>11.506300000000005</v>
      </c>
    </row>
    <row r="1006" spans="1:5" x14ac:dyDescent="0.5">
      <c r="A1006" s="243">
        <f t="shared" si="67"/>
        <v>0.97500000000000075</v>
      </c>
      <c r="B1006" s="243">
        <f t="shared" si="64"/>
        <v>2.4999999999999245E-2</v>
      </c>
      <c r="C1006" s="82"/>
      <c r="D1006" s="270">
        <f t="shared" si="65"/>
        <v>14.544917443474898</v>
      </c>
      <c r="E1006" s="270">
        <f t="shared" si="66"/>
        <v>11.513750000000005</v>
      </c>
    </row>
    <row r="1007" spans="1:5" x14ac:dyDescent="0.5">
      <c r="A1007" s="243">
        <f t="shared" si="67"/>
        <v>0.97600000000000076</v>
      </c>
      <c r="B1007" s="243">
        <f t="shared" si="64"/>
        <v>2.3999999999999244E-2</v>
      </c>
      <c r="C1007" s="82"/>
      <c r="D1007" s="270">
        <f t="shared" si="65"/>
        <v>14.559749508834289</v>
      </c>
      <c r="E1007" s="270">
        <f t="shared" si="66"/>
        <v>11.521200000000006</v>
      </c>
    </row>
    <row r="1008" spans="1:5" x14ac:dyDescent="0.5">
      <c r="A1008" s="243">
        <f t="shared" si="67"/>
        <v>0.97700000000000076</v>
      </c>
      <c r="B1008" s="243">
        <f t="shared" si="64"/>
        <v>2.2999999999999243E-2</v>
      </c>
      <c r="C1008" s="82"/>
      <c r="D1008" s="270">
        <f t="shared" si="65"/>
        <v>14.574585156274615</v>
      </c>
      <c r="E1008" s="270">
        <f t="shared" si="66"/>
        <v>11.528650000000004</v>
      </c>
    </row>
    <row r="1009" spans="1:5" x14ac:dyDescent="0.5">
      <c r="A1009" s="243">
        <f t="shared" si="67"/>
        <v>0.97800000000000076</v>
      </c>
      <c r="B1009" s="243">
        <f t="shared" si="64"/>
        <v>2.1999999999999242E-2</v>
      </c>
      <c r="C1009" s="82"/>
      <c r="D1009" s="270">
        <f t="shared" si="65"/>
        <v>14.589424374868267</v>
      </c>
      <c r="E1009" s="270">
        <f t="shared" si="66"/>
        <v>11.536100000000005</v>
      </c>
    </row>
    <row r="1010" spans="1:5" x14ac:dyDescent="0.5">
      <c r="A1010" s="243">
        <f t="shared" si="67"/>
        <v>0.97900000000000076</v>
      </c>
      <c r="B1010" s="243">
        <f t="shared" si="64"/>
        <v>2.0999999999999241E-2</v>
      </c>
      <c r="C1010" s="82"/>
      <c r="D1010" s="270">
        <f t="shared" si="65"/>
        <v>14.604267153729431</v>
      </c>
      <c r="E1010" s="270">
        <f t="shared" si="66"/>
        <v>11.543550000000005</v>
      </c>
    </row>
    <row r="1011" spans="1:5" x14ac:dyDescent="0.5">
      <c r="A1011" s="243">
        <f t="shared" si="67"/>
        <v>0.98000000000000076</v>
      </c>
      <c r="B1011" s="243">
        <f t="shared" si="64"/>
        <v>1.9999999999999241E-2</v>
      </c>
      <c r="C1011" s="82"/>
      <c r="D1011" s="270">
        <f t="shared" si="65"/>
        <v>14.619113482013891</v>
      </c>
      <c r="E1011" s="270">
        <f t="shared" si="66"/>
        <v>11.551000000000005</v>
      </c>
    </row>
    <row r="1012" spans="1:5" x14ac:dyDescent="0.5">
      <c r="A1012" s="243">
        <f t="shared" si="67"/>
        <v>0.98100000000000076</v>
      </c>
      <c r="B1012" s="243">
        <f t="shared" si="64"/>
        <v>1.899999999999924E-2</v>
      </c>
      <c r="C1012" s="82"/>
      <c r="D1012" s="270">
        <f t="shared" si="65"/>
        <v>14.633963348918854</v>
      </c>
      <c r="E1012" s="270">
        <f t="shared" si="66"/>
        <v>11.558450000000004</v>
      </c>
    </row>
    <row r="1013" spans="1:5" x14ac:dyDescent="0.5">
      <c r="A1013" s="243">
        <f t="shared" si="67"/>
        <v>0.98200000000000076</v>
      </c>
      <c r="B1013" s="243">
        <f t="shared" si="64"/>
        <v>1.7999999999999239E-2</v>
      </c>
      <c r="C1013" s="82"/>
      <c r="D1013" s="270">
        <f t="shared" si="65"/>
        <v>14.648816743682758</v>
      </c>
      <c r="E1013" s="270">
        <f t="shared" si="66"/>
        <v>11.565900000000006</v>
      </c>
    </row>
    <row r="1014" spans="1:5" x14ac:dyDescent="0.5">
      <c r="A1014" s="243">
        <f t="shared" si="67"/>
        <v>0.98300000000000076</v>
      </c>
      <c r="B1014" s="243">
        <f t="shared" si="64"/>
        <v>1.6999999999999238E-2</v>
      </c>
      <c r="C1014" s="82"/>
      <c r="D1014" s="270">
        <f t="shared" si="65"/>
        <v>14.663673655585095</v>
      </c>
      <c r="E1014" s="270">
        <f t="shared" si="66"/>
        <v>11.573350000000005</v>
      </c>
    </row>
    <row r="1015" spans="1:5" x14ac:dyDescent="0.5">
      <c r="A1015" s="243">
        <f t="shared" si="67"/>
        <v>0.98400000000000076</v>
      </c>
      <c r="B1015" s="243">
        <f t="shared" si="64"/>
        <v>1.5999999999999237E-2</v>
      </c>
      <c r="C1015" s="82"/>
      <c r="D1015" s="270">
        <f t="shared" si="65"/>
        <v>14.678534073946224</v>
      </c>
      <c r="E1015" s="270">
        <f t="shared" si="66"/>
        <v>11.580800000000004</v>
      </c>
    </row>
    <row r="1016" spans="1:5" x14ac:dyDescent="0.5">
      <c r="A1016" s="243">
        <f t="shared" si="67"/>
        <v>0.98500000000000076</v>
      </c>
      <c r="B1016" s="243">
        <f t="shared" si="64"/>
        <v>1.4999999999999236E-2</v>
      </c>
      <c r="C1016" s="82"/>
      <c r="D1016" s="270">
        <f t="shared" si="65"/>
        <v>14.693397988127195</v>
      </c>
      <c r="E1016" s="270">
        <f t="shared" si="66"/>
        <v>11.588250000000006</v>
      </c>
    </row>
    <row r="1017" spans="1:5" x14ac:dyDescent="0.5">
      <c r="A1017" s="243">
        <f t="shared" si="67"/>
        <v>0.98600000000000076</v>
      </c>
      <c r="B1017" s="243">
        <f t="shared" si="64"/>
        <v>1.3999999999999235E-2</v>
      </c>
      <c r="C1017" s="82"/>
      <c r="D1017" s="270">
        <f t="shared" si="65"/>
        <v>14.708265387529568</v>
      </c>
      <c r="E1017" s="270">
        <f t="shared" si="66"/>
        <v>11.595700000000004</v>
      </c>
    </row>
    <row r="1018" spans="1:5" x14ac:dyDescent="0.5">
      <c r="A1018" s="243">
        <f t="shared" si="67"/>
        <v>0.98700000000000077</v>
      </c>
      <c r="B1018" s="243">
        <f t="shared" si="64"/>
        <v>1.2999999999999234E-2</v>
      </c>
      <c r="C1018" s="82"/>
      <c r="D1018" s="270">
        <f t="shared" si="65"/>
        <v>14.723136261595231</v>
      </c>
      <c r="E1018" s="270">
        <f t="shared" si="66"/>
        <v>11.603150000000005</v>
      </c>
    </row>
    <row r="1019" spans="1:5" x14ac:dyDescent="0.5">
      <c r="A1019" s="243">
        <f t="shared" si="67"/>
        <v>0.98800000000000077</v>
      </c>
      <c r="B1019" s="243">
        <f t="shared" si="64"/>
        <v>1.1999999999999234E-2</v>
      </c>
      <c r="C1019" s="82"/>
      <c r="D1019" s="270">
        <f t="shared" si="65"/>
        <v>14.738010599806215</v>
      </c>
      <c r="E1019" s="270">
        <f t="shared" si="66"/>
        <v>11.610600000000005</v>
      </c>
    </row>
    <row r="1020" spans="1:5" x14ac:dyDescent="0.5">
      <c r="A1020" s="243">
        <f t="shared" si="67"/>
        <v>0.98900000000000077</v>
      </c>
      <c r="B1020" s="243">
        <f t="shared" si="64"/>
        <v>1.0999999999999233E-2</v>
      </c>
      <c r="C1020" s="82"/>
      <c r="D1020" s="270">
        <f t="shared" si="65"/>
        <v>14.752888391684536</v>
      </c>
      <c r="E1020" s="270">
        <f t="shared" si="66"/>
        <v>11.618050000000004</v>
      </c>
    </row>
    <row r="1021" spans="1:5" x14ac:dyDescent="0.5">
      <c r="A1021" s="243">
        <f t="shared" si="67"/>
        <v>0.99000000000000077</v>
      </c>
      <c r="B1021" s="243">
        <f t="shared" si="64"/>
        <v>9.9999999999992317E-3</v>
      </c>
      <c r="C1021" s="82"/>
      <c r="D1021" s="270">
        <f t="shared" si="65"/>
        <v>14.767769626792001</v>
      </c>
      <c r="E1021" s="270">
        <f t="shared" si="66"/>
        <v>11.625500000000006</v>
      </c>
    </row>
    <row r="1022" spans="1:5" x14ac:dyDescent="0.5">
      <c r="A1022" s="243">
        <f t="shared" si="67"/>
        <v>0.99100000000000077</v>
      </c>
      <c r="B1022" s="243">
        <f t="shared" si="64"/>
        <v>8.9999999999992308E-3</v>
      </c>
      <c r="C1022" s="82"/>
      <c r="D1022" s="270">
        <f t="shared" si="65"/>
        <v>14.782654294730035</v>
      </c>
      <c r="E1022" s="270">
        <f t="shared" si="66"/>
        <v>11.632950000000005</v>
      </c>
    </row>
    <row r="1023" spans="1:5" x14ac:dyDescent="0.5">
      <c r="A1023" s="243">
        <f t="shared" si="67"/>
        <v>0.99200000000000077</v>
      </c>
      <c r="B1023" s="243">
        <f t="shared" si="64"/>
        <v>7.9999999999992299E-3</v>
      </c>
      <c r="C1023" s="82"/>
      <c r="D1023" s="270">
        <f t="shared" si="65"/>
        <v>14.79754238513951</v>
      </c>
      <c r="E1023" s="270">
        <f t="shared" si="66"/>
        <v>11.640400000000005</v>
      </c>
    </row>
    <row r="1024" spans="1:5" x14ac:dyDescent="0.5">
      <c r="A1024" s="243">
        <f t="shared" si="67"/>
        <v>0.99300000000000077</v>
      </c>
      <c r="B1024" s="243">
        <f t="shared" si="64"/>
        <v>6.9999999999992291E-3</v>
      </c>
      <c r="C1024" s="82"/>
      <c r="D1024" s="270">
        <f t="shared" si="65"/>
        <v>14.812433887700575</v>
      </c>
      <c r="E1024" s="270">
        <f t="shared" si="66"/>
        <v>11.647850000000005</v>
      </c>
    </row>
    <row r="1025" spans="1:5" x14ac:dyDescent="0.5">
      <c r="A1025" s="243">
        <f t="shared" si="67"/>
        <v>0.99400000000000077</v>
      </c>
      <c r="B1025" s="243">
        <f t="shared" si="64"/>
        <v>5.9999999999992282E-3</v>
      </c>
      <c r="C1025" s="82"/>
      <c r="D1025" s="270">
        <f t="shared" si="65"/>
        <v>14.827328792132464</v>
      </c>
      <c r="E1025" s="270">
        <f t="shared" si="66"/>
        <v>11.655300000000006</v>
      </c>
    </row>
    <row r="1026" spans="1:5" x14ac:dyDescent="0.5">
      <c r="A1026" s="243">
        <f t="shared" si="67"/>
        <v>0.99500000000000077</v>
      </c>
      <c r="B1026" s="243">
        <f t="shared" si="64"/>
        <v>4.9999999999992273E-3</v>
      </c>
      <c r="C1026" s="82"/>
      <c r="D1026" s="270">
        <f t="shared" si="65"/>
        <v>14.842227088193347</v>
      </c>
      <c r="E1026" s="270">
        <f t="shared" si="66"/>
        <v>11.662750000000004</v>
      </c>
    </row>
    <row r="1027" spans="1:5" x14ac:dyDescent="0.5">
      <c r="A1027" s="243">
        <f t="shared" si="67"/>
        <v>0.99600000000000077</v>
      </c>
      <c r="B1027" s="243">
        <f t="shared" si="64"/>
        <v>3.9999999999992264E-3</v>
      </c>
      <c r="C1027" s="82"/>
      <c r="D1027" s="270">
        <f t="shared" si="65"/>
        <v>14.857128765680141</v>
      </c>
      <c r="E1027" s="270">
        <f t="shared" si="66"/>
        <v>11.670200000000005</v>
      </c>
    </row>
    <row r="1028" spans="1:5" x14ac:dyDescent="0.5">
      <c r="A1028" s="243">
        <f t="shared" si="67"/>
        <v>0.99700000000000077</v>
      </c>
      <c r="B1028" s="243">
        <f t="shared" si="64"/>
        <v>2.9999999999992255E-3</v>
      </c>
      <c r="C1028" s="82"/>
      <c r="D1028" s="270">
        <f t="shared" si="65"/>
        <v>14.872033814428352</v>
      </c>
      <c r="E1028" s="270">
        <f t="shared" si="66"/>
        <v>11.677650000000005</v>
      </c>
    </row>
    <row r="1029" spans="1:5" x14ac:dyDescent="0.5">
      <c r="A1029" s="243">
        <f t="shared" si="67"/>
        <v>0.99800000000000078</v>
      </c>
      <c r="B1029" s="243">
        <f t="shared" si="64"/>
        <v>1.9999999999992246E-3</v>
      </c>
      <c r="C1029" s="82"/>
      <c r="D1029" s="270">
        <f t="shared" si="65"/>
        <v>14.886942224311893</v>
      </c>
      <c r="E1029" s="270">
        <f t="shared" si="66"/>
        <v>11.685100000000004</v>
      </c>
    </row>
    <row r="1030" spans="1:5" x14ac:dyDescent="0.5">
      <c r="A1030" s="243">
        <f t="shared" si="67"/>
        <v>0.99900000000000078</v>
      </c>
      <c r="B1030" s="243">
        <f t="shared" si="64"/>
        <v>9.9999999999922373E-4</v>
      </c>
      <c r="C1030" s="82"/>
      <c r="D1030" s="270">
        <f t="shared" si="65"/>
        <v>14.901853985242921</v>
      </c>
      <c r="E1030" s="270">
        <f t="shared" si="66"/>
        <v>11.692550000000006</v>
      </c>
    </row>
    <row r="1031" spans="1:5" x14ac:dyDescent="0.5">
      <c r="A1031" s="243">
        <f t="shared" si="67"/>
        <v>1.0000000000000007</v>
      </c>
      <c r="B1031" s="243">
        <f t="shared" si="64"/>
        <v>0</v>
      </c>
      <c r="C1031" s="82"/>
      <c r="D1031" s="270">
        <f t="shared" si="65"/>
        <v>14.916769087171669</v>
      </c>
      <c r="E1031" s="270">
        <f t="shared" si="66"/>
        <v>11.700000000000006</v>
      </c>
    </row>
  </sheetData>
  <mergeCells count="1">
    <mergeCell ref="A13:B13"/>
  </mergeCells>
  <phoneticPr fontId="28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AB878-03F8-4A3A-AB84-3E17725852BB}">
  <dimension ref="A1:N1031"/>
  <sheetViews>
    <sheetView showGridLines="0" workbookViewId="0">
      <selection activeCell="H34" sqref="H34"/>
    </sheetView>
  </sheetViews>
  <sheetFormatPr defaultRowHeight="14.35" x14ac:dyDescent="0.5"/>
  <cols>
    <col min="1" max="1" width="14" customWidth="1"/>
    <col min="2" max="2" width="9" customWidth="1"/>
    <col min="3" max="3" width="4.703125" customWidth="1"/>
    <col min="4" max="5" width="9.64453125" customWidth="1"/>
    <col min="6" max="6" width="2.52734375" customWidth="1"/>
    <col min="8" max="9" width="10" customWidth="1"/>
    <col min="14" max="14" width="5.76171875" customWidth="1"/>
  </cols>
  <sheetData>
    <row r="1" spans="1:14" ht="11.45" customHeight="1" x14ac:dyDescent="0.5"/>
    <row r="2" spans="1:14" ht="17.7" x14ac:dyDescent="0.55000000000000004">
      <c r="A2" s="35" t="s">
        <v>52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ht="10.7" customHeight="1" x14ac:dyDescent="0.5">
      <c r="A3" s="16"/>
      <c r="B3" s="71"/>
      <c r="C3" s="38"/>
    </row>
    <row r="4" spans="1:14" x14ac:dyDescent="0.5">
      <c r="A4" s="102" t="s">
        <v>63</v>
      </c>
      <c r="B4" s="103"/>
    </row>
    <row r="5" spans="1:14" x14ac:dyDescent="0.5">
      <c r="A5" s="16" t="s">
        <v>31</v>
      </c>
      <c r="B5" s="272">
        <f>+'Fig. 2.1'!F11</f>
        <v>11.7</v>
      </c>
      <c r="C5" s="38"/>
    </row>
    <row r="6" spans="1:14" x14ac:dyDescent="0.5">
      <c r="A6" s="16" t="s">
        <v>32</v>
      </c>
      <c r="B6" s="272">
        <f>+'Fig. 2.1'!L11</f>
        <v>4.25</v>
      </c>
      <c r="C6" s="38"/>
    </row>
    <row r="7" spans="1:14" x14ac:dyDescent="0.5">
      <c r="A7" s="16" t="s">
        <v>33</v>
      </c>
      <c r="B7" s="272">
        <f>+'Fig. 2.1'!I12</f>
        <v>14.916769087171659</v>
      </c>
      <c r="C7" s="38"/>
      <c r="H7" s="105" t="s">
        <v>232</v>
      </c>
    </row>
    <row r="8" spans="1:14" x14ac:dyDescent="0.5">
      <c r="A8" s="16" t="s">
        <v>64</v>
      </c>
      <c r="B8" s="272">
        <f>+'Fig. 2.1'!O12</f>
        <v>7.0489360899358422</v>
      </c>
      <c r="C8" s="38"/>
      <c r="H8" s="271" t="s">
        <v>229</v>
      </c>
      <c r="I8" s="271" t="s">
        <v>230</v>
      </c>
      <c r="J8" s="271" t="str">
        <f>+D14</f>
        <v>σ %</v>
      </c>
      <c r="K8" s="271" t="str">
        <f>+E14</f>
        <v xml:space="preserve"> E(r) %</v>
      </c>
    </row>
    <row r="9" spans="1:14" x14ac:dyDescent="0.5">
      <c r="A9" s="16" t="s">
        <v>51</v>
      </c>
      <c r="B9" s="272">
        <f>+D12</f>
        <v>1</v>
      </c>
      <c r="C9" s="38"/>
      <c r="H9" s="253">
        <f>+A31</f>
        <v>0</v>
      </c>
      <c r="I9" s="253">
        <f>1-H9</f>
        <v>1</v>
      </c>
      <c r="J9" s="254">
        <f>SQRT((H9*$B$7)^2+(I9*$B$8)^2+2*$B$7*H9*$B$8*I9*$D$12)</f>
        <v>7.0489360899358422</v>
      </c>
      <c r="K9" s="254">
        <f>+H9*$B$5+I9*$B$6</f>
        <v>4.25</v>
      </c>
    </row>
    <row r="10" spans="1:14" ht="10.7" customHeight="1" thickBot="1" x14ac:dyDescent="0.55000000000000004">
      <c r="A10" s="16"/>
      <c r="B10" s="71"/>
      <c r="C10" s="38"/>
    </row>
    <row r="11" spans="1:14" ht="17.45" customHeight="1" thickBot="1" x14ac:dyDescent="0.55000000000000004">
      <c r="A11" s="72"/>
      <c r="B11" s="71"/>
      <c r="C11" s="38"/>
      <c r="D11" s="75" t="s">
        <v>55</v>
      </c>
      <c r="E11" s="76"/>
    </row>
    <row r="12" spans="1:14" ht="12.7" customHeight="1" thickBot="1" x14ac:dyDescent="0.55000000000000004">
      <c r="A12" s="90" t="s">
        <v>57</v>
      </c>
      <c r="B12" s="91"/>
      <c r="C12" s="92"/>
      <c r="D12" s="95">
        <v>1</v>
      </c>
      <c r="E12" s="96"/>
    </row>
    <row r="13" spans="1:14" x14ac:dyDescent="0.5">
      <c r="A13" s="288" t="s">
        <v>34</v>
      </c>
      <c r="B13" s="288"/>
      <c r="C13" s="39"/>
      <c r="D13" s="87" t="s">
        <v>67</v>
      </c>
      <c r="E13" s="88" t="s">
        <v>68</v>
      </c>
    </row>
    <row r="14" spans="1:14" ht="15.35" x14ac:dyDescent="0.5">
      <c r="A14" s="40" t="s">
        <v>58</v>
      </c>
      <c r="B14" s="40" t="s">
        <v>59</v>
      </c>
      <c r="C14" s="82"/>
      <c r="D14" s="85" t="s">
        <v>62</v>
      </c>
      <c r="E14" s="86" t="s">
        <v>60</v>
      </c>
      <c r="I14" t="s">
        <v>70</v>
      </c>
    </row>
    <row r="15" spans="1:14" x14ac:dyDescent="0.5">
      <c r="A15" s="77">
        <v>0</v>
      </c>
      <c r="B15" s="78">
        <f t="shared" ref="B15:B25" si="0">1-A15</f>
        <v>1</v>
      </c>
      <c r="C15" s="44"/>
      <c r="D15" s="79">
        <f t="shared" ref="D15:D25" si="1">SQRT((A15*$B$7)^2+(B15*$B$8)^2+2*$B$7*A15*$B$8*B15*$D$12)</f>
        <v>7.0489360899358422</v>
      </c>
      <c r="E15" s="80">
        <f t="shared" ref="E15:E25" si="2">+A15*$B$5+B15*$B$6</f>
        <v>4.25</v>
      </c>
    </row>
    <row r="16" spans="1:14" x14ac:dyDescent="0.5">
      <c r="A16" s="81">
        <f t="shared" ref="A16:A25" si="3">+A15+0.1</f>
        <v>0.1</v>
      </c>
      <c r="B16" s="81">
        <f t="shared" si="0"/>
        <v>0.9</v>
      </c>
      <c r="C16" s="101"/>
      <c r="D16" s="83">
        <f t="shared" si="1"/>
        <v>7.8357193896594239</v>
      </c>
      <c r="E16" s="84">
        <f t="shared" si="2"/>
        <v>4.9950000000000001</v>
      </c>
    </row>
    <row r="17" spans="1:13" x14ac:dyDescent="0.5">
      <c r="A17" s="81">
        <f t="shared" si="3"/>
        <v>0.2</v>
      </c>
      <c r="B17" s="81">
        <f t="shared" si="0"/>
        <v>0.8</v>
      </c>
      <c r="C17" s="82"/>
      <c r="D17" s="83">
        <f t="shared" si="1"/>
        <v>8.6225026893830048</v>
      </c>
      <c r="E17" s="84">
        <f t="shared" si="2"/>
        <v>5.74</v>
      </c>
    </row>
    <row r="18" spans="1:13" x14ac:dyDescent="0.5">
      <c r="A18" s="81">
        <f t="shared" si="3"/>
        <v>0.30000000000000004</v>
      </c>
      <c r="B18" s="81">
        <f t="shared" si="0"/>
        <v>0.7</v>
      </c>
      <c r="C18" s="82"/>
      <c r="D18" s="83">
        <f t="shared" si="1"/>
        <v>9.4092859891065874</v>
      </c>
      <c r="E18" s="84">
        <f t="shared" si="2"/>
        <v>6.4849999999999994</v>
      </c>
    </row>
    <row r="19" spans="1:13" x14ac:dyDescent="0.5">
      <c r="A19" s="81">
        <f t="shared" si="3"/>
        <v>0.4</v>
      </c>
      <c r="B19" s="81">
        <f t="shared" si="0"/>
        <v>0.6</v>
      </c>
      <c r="C19" s="82"/>
      <c r="D19" s="83">
        <f t="shared" si="1"/>
        <v>10.19606928883017</v>
      </c>
      <c r="E19" s="84">
        <f t="shared" si="2"/>
        <v>7.2299999999999995</v>
      </c>
    </row>
    <row r="20" spans="1:13" x14ac:dyDescent="0.5">
      <c r="A20" s="81">
        <f t="shared" si="3"/>
        <v>0.5</v>
      </c>
      <c r="B20" s="81">
        <f t="shared" si="0"/>
        <v>0.5</v>
      </c>
      <c r="C20" s="82"/>
      <c r="D20" s="83">
        <f t="shared" si="1"/>
        <v>10.982852588553751</v>
      </c>
      <c r="E20" s="84">
        <f t="shared" si="2"/>
        <v>7.9749999999999996</v>
      </c>
    </row>
    <row r="21" spans="1:13" x14ac:dyDescent="0.5">
      <c r="A21" s="81">
        <f t="shared" si="3"/>
        <v>0.6</v>
      </c>
      <c r="B21" s="81">
        <f t="shared" si="0"/>
        <v>0.4</v>
      </c>
      <c r="C21" s="82"/>
      <c r="D21" s="83">
        <f t="shared" si="1"/>
        <v>11.769635888277332</v>
      </c>
      <c r="E21" s="84">
        <f t="shared" si="2"/>
        <v>8.7199999999999989</v>
      </c>
    </row>
    <row r="22" spans="1:13" x14ac:dyDescent="0.5">
      <c r="A22" s="81">
        <f t="shared" si="3"/>
        <v>0.7</v>
      </c>
      <c r="B22" s="81">
        <f t="shared" si="0"/>
        <v>0.30000000000000004</v>
      </c>
      <c r="C22" s="82"/>
      <c r="D22" s="83">
        <f t="shared" si="1"/>
        <v>12.556419188000913</v>
      </c>
      <c r="E22" s="84">
        <f t="shared" si="2"/>
        <v>9.4649999999999999</v>
      </c>
    </row>
    <row r="23" spans="1:13" x14ac:dyDescent="0.5">
      <c r="A23" s="81">
        <f t="shared" si="3"/>
        <v>0.79999999999999993</v>
      </c>
      <c r="B23" s="81">
        <f t="shared" si="0"/>
        <v>0.20000000000000007</v>
      </c>
      <c r="C23" s="82"/>
      <c r="D23" s="83">
        <f t="shared" si="1"/>
        <v>13.343202487724495</v>
      </c>
      <c r="E23" s="84">
        <f t="shared" si="2"/>
        <v>10.209999999999999</v>
      </c>
    </row>
    <row r="24" spans="1:13" x14ac:dyDescent="0.5">
      <c r="A24" s="81">
        <f t="shared" si="3"/>
        <v>0.89999999999999991</v>
      </c>
      <c r="B24" s="81">
        <f t="shared" si="0"/>
        <v>0.10000000000000009</v>
      </c>
      <c r="C24" s="82"/>
      <c r="D24" s="83">
        <f t="shared" si="1"/>
        <v>14.129985787448076</v>
      </c>
      <c r="E24" s="84">
        <f t="shared" si="2"/>
        <v>10.954999999999998</v>
      </c>
    </row>
    <row r="25" spans="1:13" x14ac:dyDescent="0.5">
      <c r="A25" s="81">
        <f t="shared" si="3"/>
        <v>0.99999999999999989</v>
      </c>
      <c r="B25" s="81">
        <f t="shared" si="0"/>
        <v>0</v>
      </c>
      <c r="C25" s="82"/>
      <c r="D25" s="83">
        <f t="shared" si="1"/>
        <v>14.916769087171657</v>
      </c>
      <c r="E25" s="84">
        <f t="shared" si="2"/>
        <v>11.699999999999998</v>
      </c>
    </row>
    <row r="26" spans="1:13" x14ac:dyDescent="0.5">
      <c r="A26" s="41"/>
      <c r="M26" t="s">
        <v>72</v>
      </c>
    </row>
    <row r="28" spans="1:13" x14ac:dyDescent="0.5">
      <c r="A28" s="72"/>
    </row>
    <row r="30" spans="1:13" x14ac:dyDescent="0.5">
      <c r="A30" s="244" t="s">
        <v>228</v>
      </c>
      <c r="D30" s="258"/>
      <c r="E30" s="258"/>
    </row>
    <row r="31" spans="1:13" x14ac:dyDescent="0.5">
      <c r="A31" s="241">
        <v>0</v>
      </c>
      <c r="B31" s="242">
        <f t="shared" ref="B31:B94" si="4">1-A31</f>
        <v>1</v>
      </c>
      <c r="C31" s="44"/>
      <c r="D31" s="270">
        <f t="shared" ref="D31:D94" si="5">SQRT((A31*$B$7)^2+(B31*$B$8)^2+2*$B$7*A31*$B$8*B31*$D$12)</f>
        <v>7.0489360899358422</v>
      </c>
      <c r="E31" s="270">
        <f t="shared" ref="E31:E94" si="6">+A31*$B$5+B31*$B$6</f>
        <v>4.25</v>
      </c>
    </row>
    <row r="32" spans="1:13" x14ac:dyDescent="0.5">
      <c r="A32" s="243">
        <v>1E-3</v>
      </c>
      <c r="B32" s="243">
        <f t="shared" si="4"/>
        <v>0.999</v>
      </c>
      <c r="C32" s="101"/>
      <c r="D32" s="270">
        <f t="shared" si="5"/>
        <v>7.0568039229330788</v>
      </c>
      <c r="E32" s="270">
        <f t="shared" si="6"/>
        <v>4.2574500000000004</v>
      </c>
    </row>
    <row r="33" spans="1:5" x14ac:dyDescent="0.5">
      <c r="A33" s="243">
        <f>+A32+0.1%</f>
        <v>2E-3</v>
      </c>
      <c r="B33" s="243">
        <f t="shared" si="4"/>
        <v>0.998</v>
      </c>
      <c r="C33" s="82"/>
      <c r="D33" s="270">
        <f t="shared" si="5"/>
        <v>7.0646717559303136</v>
      </c>
      <c r="E33" s="270">
        <f t="shared" si="6"/>
        <v>4.2648999999999999</v>
      </c>
    </row>
    <row r="34" spans="1:5" x14ac:dyDescent="0.5">
      <c r="A34" s="243">
        <f t="shared" ref="A34:A97" si="7">+A33+0.1%</f>
        <v>3.0000000000000001E-3</v>
      </c>
      <c r="B34" s="243">
        <f t="shared" si="4"/>
        <v>0.997</v>
      </c>
      <c r="C34" s="82"/>
      <c r="D34" s="270">
        <f t="shared" si="5"/>
        <v>7.0725395889275502</v>
      </c>
      <c r="E34" s="270">
        <f t="shared" si="6"/>
        <v>4.2723500000000003</v>
      </c>
    </row>
    <row r="35" spans="1:5" x14ac:dyDescent="0.5">
      <c r="A35" s="243">
        <f t="shared" si="7"/>
        <v>4.0000000000000001E-3</v>
      </c>
      <c r="B35" s="243">
        <f t="shared" si="4"/>
        <v>0.996</v>
      </c>
      <c r="C35" s="82"/>
      <c r="D35" s="270">
        <f t="shared" si="5"/>
        <v>7.080407421924785</v>
      </c>
      <c r="E35" s="270">
        <f t="shared" si="6"/>
        <v>4.2797999999999998</v>
      </c>
    </row>
    <row r="36" spans="1:5" x14ac:dyDescent="0.5">
      <c r="A36" s="243">
        <f t="shared" si="7"/>
        <v>5.0000000000000001E-3</v>
      </c>
      <c r="B36" s="243">
        <f t="shared" si="4"/>
        <v>0.995</v>
      </c>
      <c r="C36" s="82"/>
      <c r="D36" s="270">
        <f t="shared" si="5"/>
        <v>7.0882752549220216</v>
      </c>
      <c r="E36" s="270">
        <f t="shared" si="6"/>
        <v>4.2872500000000002</v>
      </c>
    </row>
    <row r="37" spans="1:5" x14ac:dyDescent="0.5">
      <c r="A37" s="243">
        <f t="shared" si="7"/>
        <v>6.0000000000000001E-3</v>
      </c>
      <c r="B37" s="243">
        <f t="shared" si="4"/>
        <v>0.99399999999999999</v>
      </c>
      <c r="C37" s="82"/>
      <c r="D37" s="270">
        <f t="shared" si="5"/>
        <v>7.0961430879192582</v>
      </c>
      <c r="E37" s="270">
        <f t="shared" si="6"/>
        <v>4.2946999999999997</v>
      </c>
    </row>
    <row r="38" spans="1:5" x14ac:dyDescent="0.5">
      <c r="A38" s="243">
        <f t="shared" si="7"/>
        <v>7.0000000000000001E-3</v>
      </c>
      <c r="B38" s="243">
        <f t="shared" si="4"/>
        <v>0.99299999999999999</v>
      </c>
      <c r="C38" s="82"/>
      <c r="D38" s="270">
        <f t="shared" si="5"/>
        <v>7.1040109209164921</v>
      </c>
      <c r="E38" s="270">
        <f t="shared" si="6"/>
        <v>4.3021500000000001</v>
      </c>
    </row>
    <row r="39" spans="1:5" x14ac:dyDescent="0.5">
      <c r="A39" s="243">
        <f t="shared" si="7"/>
        <v>8.0000000000000002E-3</v>
      </c>
      <c r="B39" s="243">
        <f t="shared" si="4"/>
        <v>0.99199999999999999</v>
      </c>
      <c r="C39" s="82"/>
      <c r="D39" s="270">
        <f t="shared" si="5"/>
        <v>7.1118787539137287</v>
      </c>
      <c r="E39" s="270">
        <f t="shared" si="6"/>
        <v>4.3096000000000005</v>
      </c>
    </row>
    <row r="40" spans="1:5" x14ac:dyDescent="0.5">
      <c r="A40" s="243">
        <f t="shared" si="7"/>
        <v>9.0000000000000011E-3</v>
      </c>
      <c r="B40" s="243">
        <f t="shared" si="4"/>
        <v>0.99099999999999999</v>
      </c>
      <c r="C40" s="82"/>
      <c r="D40" s="270">
        <f t="shared" si="5"/>
        <v>7.1197465869109644</v>
      </c>
      <c r="E40" s="270">
        <f t="shared" si="6"/>
        <v>4.3170500000000001</v>
      </c>
    </row>
    <row r="41" spans="1:5" x14ac:dyDescent="0.5">
      <c r="A41" s="243">
        <f t="shared" si="7"/>
        <v>1.0000000000000002E-2</v>
      </c>
      <c r="B41" s="243">
        <f t="shared" si="4"/>
        <v>0.99</v>
      </c>
      <c r="C41" s="82"/>
      <c r="D41" s="270">
        <f t="shared" si="5"/>
        <v>7.1276144199082001</v>
      </c>
      <c r="E41" s="270">
        <f t="shared" si="6"/>
        <v>4.3244999999999996</v>
      </c>
    </row>
    <row r="42" spans="1:5" x14ac:dyDescent="0.5">
      <c r="A42" s="243">
        <f t="shared" si="7"/>
        <v>1.1000000000000003E-2</v>
      </c>
      <c r="B42" s="243">
        <f t="shared" si="4"/>
        <v>0.98899999999999999</v>
      </c>
      <c r="C42" s="82"/>
      <c r="D42" s="270">
        <f t="shared" si="5"/>
        <v>7.1354822529054367</v>
      </c>
      <c r="E42" s="270">
        <f t="shared" si="6"/>
        <v>4.33195</v>
      </c>
    </row>
    <row r="43" spans="1:5" x14ac:dyDescent="0.5">
      <c r="A43" s="243">
        <f t="shared" si="7"/>
        <v>1.2000000000000004E-2</v>
      </c>
      <c r="B43" s="243">
        <f t="shared" si="4"/>
        <v>0.98799999999999999</v>
      </c>
      <c r="C43" s="82"/>
      <c r="D43" s="270">
        <f t="shared" si="5"/>
        <v>7.1433500859026715</v>
      </c>
      <c r="E43" s="270">
        <f t="shared" si="6"/>
        <v>4.3393999999999995</v>
      </c>
    </row>
    <row r="44" spans="1:5" x14ac:dyDescent="0.5">
      <c r="A44" s="243">
        <f t="shared" si="7"/>
        <v>1.3000000000000005E-2</v>
      </c>
      <c r="B44" s="243">
        <f t="shared" si="4"/>
        <v>0.98699999999999999</v>
      </c>
      <c r="C44" s="82"/>
      <c r="D44" s="270">
        <f t="shared" si="5"/>
        <v>7.1512179188999081</v>
      </c>
      <c r="E44" s="270">
        <f t="shared" si="6"/>
        <v>4.3468499999999999</v>
      </c>
    </row>
    <row r="45" spans="1:5" x14ac:dyDescent="0.5">
      <c r="A45" s="243">
        <f t="shared" si="7"/>
        <v>1.4000000000000005E-2</v>
      </c>
      <c r="B45" s="243">
        <f t="shared" si="4"/>
        <v>0.98599999999999999</v>
      </c>
      <c r="C45" s="82"/>
      <c r="D45" s="270">
        <f t="shared" si="5"/>
        <v>7.1590857518971438</v>
      </c>
      <c r="E45" s="270">
        <f t="shared" si="6"/>
        <v>4.3543000000000003</v>
      </c>
    </row>
    <row r="46" spans="1:5" x14ac:dyDescent="0.5">
      <c r="A46" s="243">
        <f t="shared" si="7"/>
        <v>1.5000000000000006E-2</v>
      </c>
      <c r="B46" s="243">
        <f t="shared" si="4"/>
        <v>0.98499999999999999</v>
      </c>
      <c r="C46" s="82"/>
      <c r="D46" s="270">
        <f t="shared" si="5"/>
        <v>7.1669535848943786</v>
      </c>
      <c r="E46" s="270">
        <f t="shared" si="6"/>
        <v>4.3617500000000007</v>
      </c>
    </row>
    <row r="47" spans="1:5" x14ac:dyDescent="0.5">
      <c r="A47" s="243">
        <f t="shared" si="7"/>
        <v>1.6000000000000007E-2</v>
      </c>
      <c r="B47" s="243">
        <f t="shared" si="4"/>
        <v>0.98399999999999999</v>
      </c>
      <c r="C47" s="82"/>
      <c r="D47" s="270">
        <f t="shared" si="5"/>
        <v>7.1748214178916152</v>
      </c>
      <c r="E47" s="270">
        <f t="shared" si="6"/>
        <v>4.3692000000000002</v>
      </c>
    </row>
    <row r="48" spans="1:5" x14ac:dyDescent="0.5">
      <c r="A48" s="243">
        <f t="shared" si="7"/>
        <v>1.7000000000000008E-2</v>
      </c>
      <c r="B48" s="243">
        <f t="shared" si="4"/>
        <v>0.98299999999999998</v>
      </c>
      <c r="C48" s="82"/>
      <c r="D48" s="270">
        <f t="shared" si="5"/>
        <v>7.1826892508888518</v>
      </c>
      <c r="E48" s="270">
        <f t="shared" si="6"/>
        <v>4.3766499999999997</v>
      </c>
    </row>
    <row r="49" spans="1:5" x14ac:dyDescent="0.5">
      <c r="A49" s="243">
        <f t="shared" si="7"/>
        <v>1.8000000000000009E-2</v>
      </c>
      <c r="B49" s="243">
        <f t="shared" si="4"/>
        <v>0.98199999999999998</v>
      </c>
      <c r="C49" s="82"/>
      <c r="D49" s="270">
        <f t="shared" si="5"/>
        <v>7.1905570838860866</v>
      </c>
      <c r="E49" s="270">
        <f t="shared" si="6"/>
        <v>4.3841000000000001</v>
      </c>
    </row>
    <row r="50" spans="1:5" x14ac:dyDescent="0.5">
      <c r="A50" s="243">
        <f t="shared" si="7"/>
        <v>1.900000000000001E-2</v>
      </c>
      <c r="B50" s="243">
        <f t="shared" si="4"/>
        <v>0.98099999999999998</v>
      </c>
      <c r="C50" s="82"/>
      <c r="D50" s="270">
        <f t="shared" si="5"/>
        <v>7.1984249168833232</v>
      </c>
      <c r="E50" s="270">
        <f t="shared" si="6"/>
        <v>4.3915499999999996</v>
      </c>
    </row>
    <row r="51" spans="1:5" x14ac:dyDescent="0.5">
      <c r="A51" s="243">
        <f t="shared" si="7"/>
        <v>2.0000000000000011E-2</v>
      </c>
      <c r="B51" s="243">
        <f t="shared" si="4"/>
        <v>0.98</v>
      </c>
      <c r="C51" s="82"/>
      <c r="D51" s="270">
        <f t="shared" si="5"/>
        <v>7.206292749880558</v>
      </c>
      <c r="E51" s="270">
        <f t="shared" si="6"/>
        <v>4.399</v>
      </c>
    </row>
    <row r="52" spans="1:5" x14ac:dyDescent="0.5">
      <c r="A52" s="243">
        <f t="shared" si="7"/>
        <v>2.1000000000000012E-2</v>
      </c>
      <c r="B52" s="243">
        <f t="shared" si="4"/>
        <v>0.97899999999999998</v>
      </c>
      <c r="C52" s="82"/>
      <c r="D52" s="270">
        <f t="shared" si="5"/>
        <v>7.2141605828777946</v>
      </c>
      <c r="E52" s="270">
        <f t="shared" si="6"/>
        <v>4.4064500000000004</v>
      </c>
    </row>
    <row r="53" spans="1:5" x14ac:dyDescent="0.5">
      <c r="A53" s="243">
        <f t="shared" si="7"/>
        <v>2.2000000000000013E-2</v>
      </c>
      <c r="B53" s="243">
        <f t="shared" si="4"/>
        <v>0.97799999999999998</v>
      </c>
      <c r="C53" s="82"/>
      <c r="D53" s="270">
        <f t="shared" si="5"/>
        <v>7.2220284158750303</v>
      </c>
      <c r="E53" s="270">
        <f t="shared" si="6"/>
        <v>4.4139000000000008</v>
      </c>
    </row>
    <row r="54" spans="1:5" x14ac:dyDescent="0.5">
      <c r="A54" s="243">
        <f t="shared" si="7"/>
        <v>2.3000000000000013E-2</v>
      </c>
      <c r="B54" s="243">
        <f t="shared" si="4"/>
        <v>0.97699999999999998</v>
      </c>
      <c r="C54" s="82"/>
      <c r="D54" s="270">
        <f t="shared" si="5"/>
        <v>7.2298962488722651</v>
      </c>
      <c r="E54" s="270">
        <f t="shared" si="6"/>
        <v>4.4213499999999994</v>
      </c>
    </row>
    <row r="55" spans="1:5" x14ac:dyDescent="0.5">
      <c r="A55" s="243">
        <f t="shared" si="7"/>
        <v>2.4000000000000014E-2</v>
      </c>
      <c r="B55" s="243">
        <f t="shared" si="4"/>
        <v>0.97599999999999998</v>
      </c>
      <c r="C55" s="82"/>
      <c r="D55" s="270">
        <f t="shared" si="5"/>
        <v>7.2377640818695017</v>
      </c>
      <c r="E55" s="270">
        <f t="shared" si="6"/>
        <v>4.4287999999999998</v>
      </c>
    </row>
    <row r="56" spans="1:5" x14ac:dyDescent="0.5">
      <c r="A56" s="243">
        <f t="shared" si="7"/>
        <v>2.5000000000000015E-2</v>
      </c>
      <c r="B56" s="243">
        <f t="shared" si="4"/>
        <v>0.97499999999999998</v>
      </c>
      <c r="C56" s="82"/>
      <c r="D56" s="270">
        <f t="shared" si="5"/>
        <v>7.2456319148667374</v>
      </c>
      <c r="E56" s="270">
        <f t="shared" si="6"/>
        <v>4.4362500000000002</v>
      </c>
    </row>
    <row r="57" spans="1:5" x14ac:dyDescent="0.5">
      <c r="A57" s="243">
        <f t="shared" si="7"/>
        <v>2.6000000000000016E-2</v>
      </c>
      <c r="B57" s="243">
        <f t="shared" si="4"/>
        <v>0.97399999999999998</v>
      </c>
      <c r="C57" s="82"/>
      <c r="D57" s="270">
        <f t="shared" si="5"/>
        <v>7.2534997478639731</v>
      </c>
      <c r="E57" s="270">
        <f t="shared" si="6"/>
        <v>4.4436999999999998</v>
      </c>
    </row>
    <row r="58" spans="1:5" x14ac:dyDescent="0.5">
      <c r="A58" s="243">
        <f t="shared" si="7"/>
        <v>2.7000000000000017E-2</v>
      </c>
      <c r="B58" s="243">
        <f t="shared" si="4"/>
        <v>0.97299999999999998</v>
      </c>
      <c r="C58" s="82"/>
      <c r="D58" s="270">
        <f t="shared" si="5"/>
        <v>7.2613675808612088</v>
      </c>
      <c r="E58" s="270">
        <f t="shared" si="6"/>
        <v>4.4511500000000002</v>
      </c>
    </row>
    <row r="59" spans="1:5" x14ac:dyDescent="0.5">
      <c r="A59" s="243">
        <f t="shared" si="7"/>
        <v>2.8000000000000018E-2</v>
      </c>
      <c r="B59" s="243">
        <f t="shared" si="4"/>
        <v>0.97199999999999998</v>
      </c>
      <c r="C59" s="82"/>
      <c r="D59" s="270">
        <f t="shared" si="5"/>
        <v>7.2692354138584454</v>
      </c>
      <c r="E59" s="270">
        <f t="shared" si="6"/>
        <v>4.4586000000000006</v>
      </c>
    </row>
    <row r="60" spans="1:5" x14ac:dyDescent="0.5">
      <c r="A60" s="243">
        <f t="shared" si="7"/>
        <v>2.9000000000000019E-2</v>
      </c>
      <c r="B60" s="243">
        <f t="shared" si="4"/>
        <v>0.97099999999999997</v>
      </c>
      <c r="C60" s="82"/>
      <c r="D60" s="270">
        <f t="shared" si="5"/>
        <v>7.2771032468556811</v>
      </c>
      <c r="E60" s="270">
        <f t="shared" si="6"/>
        <v>4.4660500000000001</v>
      </c>
    </row>
    <row r="61" spans="1:5" x14ac:dyDescent="0.5">
      <c r="A61" s="243">
        <f t="shared" si="7"/>
        <v>3.000000000000002E-2</v>
      </c>
      <c r="B61" s="243">
        <f t="shared" si="4"/>
        <v>0.97</v>
      </c>
      <c r="C61" s="82"/>
      <c r="D61" s="270">
        <f t="shared" si="5"/>
        <v>7.2849710798529177</v>
      </c>
      <c r="E61" s="270">
        <f t="shared" si="6"/>
        <v>4.4734999999999996</v>
      </c>
    </row>
    <row r="62" spans="1:5" x14ac:dyDescent="0.5">
      <c r="A62" s="243">
        <f t="shared" si="7"/>
        <v>3.1000000000000021E-2</v>
      </c>
      <c r="B62" s="243">
        <f t="shared" si="4"/>
        <v>0.96899999999999997</v>
      </c>
      <c r="C62" s="82"/>
      <c r="D62" s="270">
        <f t="shared" si="5"/>
        <v>7.2928389128501525</v>
      </c>
      <c r="E62" s="270">
        <f t="shared" si="6"/>
        <v>4.48095</v>
      </c>
    </row>
    <row r="63" spans="1:5" x14ac:dyDescent="0.5">
      <c r="A63" s="243">
        <f t="shared" si="7"/>
        <v>3.2000000000000021E-2</v>
      </c>
      <c r="B63" s="243">
        <f t="shared" si="4"/>
        <v>0.96799999999999997</v>
      </c>
      <c r="C63" s="82"/>
      <c r="D63" s="270">
        <f t="shared" si="5"/>
        <v>7.3007067458473891</v>
      </c>
      <c r="E63" s="270">
        <f t="shared" si="6"/>
        <v>4.4884000000000004</v>
      </c>
    </row>
    <row r="64" spans="1:5" x14ac:dyDescent="0.5">
      <c r="A64" s="243">
        <f t="shared" si="7"/>
        <v>3.3000000000000022E-2</v>
      </c>
      <c r="B64" s="243">
        <f t="shared" si="4"/>
        <v>0.96699999999999997</v>
      </c>
      <c r="C64" s="82"/>
      <c r="D64" s="270">
        <f t="shared" si="5"/>
        <v>7.3085745788446239</v>
      </c>
      <c r="E64" s="270">
        <f t="shared" si="6"/>
        <v>4.4958499999999999</v>
      </c>
    </row>
    <row r="65" spans="1:5" x14ac:dyDescent="0.5">
      <c r="A65" s="243">
        <f t="shared" si="7"/>
        <v>3.4000000000000023E-2</v>
      </c>
      <c r="B65" s="243">
        <f t="shared" si="4"/>
        <v>0.96599999999999997</v>
      </c>
      <c r="C65" s="82"/>
      <c r="D65" s="270">
        <f t="shared" si="5"/>
        <v>7.3164424118418596</v>
      </c>
      <c r="E65" s="270">
        <f t="shared" si="6"/>
        <v>4.5033000000000003</v>
      </c>
    </row>
    <row r="66" spans="1:5" x14ac:dyDescent="0.5">
      <c r="A66" s="243">
        <f t="shared" si="7"/>
        <v>3.5000000000000024E-2</v>
      </c>
      <c r="B66" s="243">
        <f t="shared" si="4"/>
        <v>0.96499999999999997</v>
      </c>
      <c r="C66" s="82"/>
      <c r="D66" s="270">
        <f t="shared" si="5"/>
        <v>7.3243102448390962</v>
      </c>
      <c r="E66" s="270">
        <f t="shared" si="6"/>
        <v>4.5107500000000007</v>
      </c>
    </row>
    <row r="67" spans="1:5" x14ac:dyDescent="0.5">
      <c r="A67" s="243">
        <f t="shared" si="7"/>
        <v>3.6000000000000025E-2</v>
      </c>
      <c r="B67" s="243">
        <f t="shared" si="4"/>
        <v>0.96399999999999997</v>
      </c>
      <c r="C67" s="82"/>
      <c r="D67" s="270">
        <f t="shared" si="5"/>
        <v>7.3321780778363319</v>
      </c>
      <c r="E67" s="270">
        <f t="shared" si="6"/>
        <v>4.5182000000000002</v>
      </c>
    </row>
    <row r="68" spans="1:5" x14ac:dyDescent="0.5">
      <c r="A68" s="243">
        <f t="shared" si="7"/>
        <v>3.7000000000000026E-2</v>
      </c>
      <c r="B68" s="243">
        <f t="shared" si="4"/>
        <v>0.96299999999999997</v>
      </c>
      <c r="C68" s="82"/>
      <c r="D68" s="270">
        <f t="shared" si="5"/>
        <v>7.3400459108335667</v>
      </c>
      <c r="E68" s="270">
        <f t="shared" si="6"/>
        <v>4.5256499999999997</v>
      </c>
    </row>
    <row r="69" spans="1:5" x14ac:dyDescent="0.5">
      <c r="A69" s="243">
        <f t="shared" si="7"/>
        <v>3.8000000000000027E-2</v>
      </c>
      <c r="B69" s="243">
        <f t="shared" si="4"/>
        <v>0.96199999999999997</v>
      </c>
      <c r="C69" s="82"/>
      <c r="D69" s="270">
        <f t="shared" si="5"/>
        <v>7.3479137438308033</v>
      </c>
      <c r="E69" s="270">
        <f t="shared" si="6"/>
        <v>4.5331000000000001</v>
      </c>
    </row>
    <row r="70" spans="1:5" x14ac:dyDescent="0.5">
      <c r="A70" s="243">
        <f t="shared" si="7"/>
        <v>3.9000000000000028E-2</v>
      </c>
      <c r="B70" s="243">
        <f t="shared" si="4"/>
        <v>0.96099999999999997</v>
      </c>
      <c r="C70" s="82"/>
      <c r="D70" s="270">
        <f t="shared" si="5"/>
        <v>7.355781576828039</v>
      </c>
      <c r="E70" s="270">
        <f t="shared" si="6"/>
        <v>4.5405500000000005</v>
      </c>
    </row>
    <row r="71" spans="1:5" x14ac:dyDescent="0.5">
      <c r="A71" s="243">
        <f t="shared" si="7"/>
        <v>4.0000000000000029E-2</v>
      </c>
      <c r="B71" s="243">
        <f t="shared" si="4"/>
        <v>0.96</v>
      </c>
      <c r="C71" s="82"/>
      <c r="D71" s="270">
        <f t="shared" si="5"/>
        <v>7.3636494098252756</v>
      </c>
      <c r="E71" s="270">
        <f t="shared" si="6"/>
        <v>4.548</v>
      </c>
    </row>
    <row r="72" spans="1:5" x14ac:dyDescent="0.5">
      <c r="A72" s="243">
        <f t="shared" si="7"/>
        <v>4.1000000000000029E-2</v>
      </c>
      <c r="B72" s="243">
        <f t="shared" si="4"/>
        <v>0.95899999999999996</v>
      </c>
      <c r="C72" s="82"/>
      <c r="D72" s="270">
        <f t="shared" si="5"/>
        <v>7.3715172428225104</v>
      </c>
      <c r="E72" s="270">
        <f t="shared" si="6"/>
        <v>4.5554500000000004</v>
      </c>
    </row>
    <row r="73" spans="1:5" x14ac:dyDescent="0.5">
      <c r="A73" s="243">
        <f t="shared" si="7"/>
        <v>4.200000000000003E-2</v>
      </c>
      <c r="B73" s="243">
        <f t="shared" si="4"/>
        <v>0.95799999999999996</v>
      </c>
      <c r="C73" s="82"/>
      <c r="D73" s="270">
        <f t="shared" si="5"/>
        <v>7.3793850758197461</v>
      </c>
      <c r="E73" s="270">
        <f t="shared" si="6"/>
        <v>4.5629</v>
      </c>
    </row>
    <row r="74" spans="1:5" x14ac:dyDescent="0.5">
      <c r="A74" s="243">
        <f t="shared" si="7"/>
        <v>4.3000000000000031E-2</v>
      </c>
      <c r="B74" s="243">
        <f t="shared" si="4"/>
        <v>0.95699999999999996</v>
      </c>
      <c r="C74" s="82"/>
      <c r="D74" s="270">
        <f t="shared" si="5"/>
        <v>7.3872529088169836</v>
      </c>
      <c r="E74" s="270">
        <f t="shared" si="6"/>
        <v>4.5703499999999995</v>
      </c>
    </row>
    <row r="75" spans="1:5" x14ac:dyDescent="0.5">
      <c r="A75" s="243">
        <f t="shared" si="7"/>
        <v>4.4000000000000032E-2</v>
      </c>
      <c r="B75" s="243">
        <f t="shared" si="4"/>
        <v>0.95599999999999996</v>
      </c>
      <c r="C75" s="82"/>
      <c r="D75" s="270">
        <f t="shared" si="5"/>
        <v>7.3951207418142184</v>
      </c>
      <c r="E75" s="270">
        <f t="shared" si="6"/>
        <v>4.5777999999999999</v>
      </c>
    </row>
    <row r="76" spans="1:5" x14ac:dyDescent="0.5">
      <c r="A76" s="243">
        <f t="shared" si="7"/>
        <v>4.5000000000000033E-2</v>
      </c>
      <c r="B76" s="243">
        <f t="shared" si="4"/>
        <v>0.95499999999999996</v>
      </c>
      <c r="C76" s="82"/>
      <c r="D76" s="270">
        <f t="shared" si="5"/>
        <v>7.4029885748114541</v>
      </c>
      <c r="E76" s="270">
        <f t="shared" si="6"/>
        <v>4.5852500000000003</v>
      </c>
    </row>
    <row r="77" spans="1:5" x14ac:dyDescent="0.5">
      <c r="A77" s="243">
        <f t="shared" si="7"/>
        <v>4.6000000000000034E-2</v>
      </c>
      <c r="B77" s="243">
        <f t="shared" si="4"/>
        <v>0.95399999999999996</v>
      </c>
      <c r="C77" s="82"/>
      <c r="D77" s="270">
        <f t="shared" si="5"/>
        <v>7.4108564078086898</v>
      </c>
      <c r="E77" s="270">
        <f t="shared" si="6"/>
        <v>4.5927000000000007</v>
      </c>
    </row>
    <row r="78" spans="1:5" x14ac:dyDescent="0.5">
      <c r="A78" s="243">
        <f t="shared" si="7"/>
        <v>4.7000000000000035E-2</v>
      </c>
      <c r="B78" s="243">
        <f t="shared" si="4"/>
        <v>0.95299999999999996</v>
      </c>
      <c r="C78" s="82"/>
      <c r="D78" s="270">
        <f t="shared" si="5"/>
        <v>7.4187242408059255</v>
      </c>
      <c r="E78" s="270">
        <f t="shared" si="6"/>
        <v>4.6001500000000002</v>
      </c>
    </row>
    <row r="79" spans="1:5" x14ac:dyDescent="0.5">
      <c r="A79" s="243">
        <f t="shared" si="7"/>
        <v>4.8000000000000036E-2</v>
      </c>
      <c r="B79" s="243">
        <f t="shared" si="4"/>
        <v>0.95199999999999996</v>
      </c>
      <c r="C79" s="82"/>
      <c r="D79" s="270">
        <f t="shared" si="5"/>
        <v>7.4265920738031612</v>
      </c>
      <c r="E79" s="270">
        <f t="shared" si="6"/>
        <v>4.6075999999999997</v>
      </c>
    </row>
    <row r="80" spans="1:5" x14ac:dyDescent="0.5">
      <c r="A80" s="243">
        <f t="shared" si="7"/>
        <v>4.9000000000000037E-2</v>
      </c>
      <c r="B80" s="243">
        <f t="shared" si="4"/>
        <v>0.95099999999999996</v>
      </c>
      <c r="C80" s="82"/>
      <c r="D80" s="270">
        <f t="shared" si="5"/>
        <v>7.4344599068003978</v>
      </c>
      <c r="E80" s="270">
        <f t="shared" si="6"/>
        <v>4.6150500000000001</v>
      </c>
    </row>
    <row r="81" spans="1:5" x14ac:dyDescent="0.5">
      <c r="A81" s="243">
        <f t="shared" si="7"/>
        <v>5.0000000000000037E-2</v>
      </c>
      <c r="B81" s="243">
        <f t="shared" si="4"/>
        <v>0.95</v>
      </c>
      <c r="C81" s="82"/>
      <c r="D81" s="270">
        <f t="shared" si="5"/>
        <v>7.4423277397976335</v>
      </c>
      <c r="E81" s="270">
        <f t="shared" si="6"/>
        <v>4.6225000000000005</v>
      </c>
    </row>
    <row r="82" spans="1:5" x14ac:dyDescent="0.5">
      <c r="A82" s="243">
        <f t="shared" si="7"/>
        <v>5.1000000000000038E-2</v>
      </c>
      <c r="B82" s="243">
        <f t="shared" si="4"/>
        <v>0.94899999999999995</v>
      </c>
      <c r="C82" s="82"/>
      <c r="D82" s="270">
        <f t="shared" si="5"/>
        <v>7.4501955727948701</v>
      </c>
      <c r="E82" s="270">
        <f t="shared" si="6"/>
        <v>4.62995</v>
      </c>
    </row>
    <row r="83" spans="1:5" x14ac:dyDescent="0.5">
      <c r="A83" s="243">
        <f t="shared" si="7"/>
        <v>5.2000000000000039E-2</v>
      </c>
      <c r="B83" s="243">
        <f t="shared" si="4"/>
        <v>0.94799999999999995</v>
      </c>
      <c r="C83" s="82"/>
      <c r="D83" s="270">
        <f t="shared" si="5"/>
        <v>7.4580634057921049</v>
      </c>
      <c r="E83" s="270">
        <f t="shared" si="6"/>
        <v>4.6374000000000004</v>
      </c>
    </row>
    <row r="84" spans="1:5" x14ac:dyDescent="0.5">
      <c r="A84" s="243">
        <f t="shared" si="7"/>
        <v>5.300000000000004E-2</v>
      </c>
      <c r="B84" s="243">
        <f t="shared" si="4"/>
        <v>0.94699999999999995</v>
      </c>
      <c r="C84" s="82"/>
      <c r="D84" s="270">
        <f t="shared" si="5"/>
        <v>7.4659312387893406</v>
      </c>
      <c r="E84" s="270">
        <f t="shared" si="6"/>
        <v>4.6448500000000008</v>
      </c>
    </row>
    <row r="85" spans="1:5" x14ac:dyDescent="0.5">
      <c r="A85" s="243">
        <f t="shared" si="7"/>
        <v>5.4000000000000041E-2</v>
      </c>
      <c r="B85" s="243">
        <f t="shared" si="4"/>
        <v>0.94599999999999995</v>
      </c>
      <c r="C85" s="82"/>
      <c r="D85" s="270">
        <f t="shared" si="5"/>
        <v>7.4737990717865763</v>
      </c>
      <c r="E85" s="270">
        <f t="shared" si="6"/>
        <v>4.6523000000000003</v>
      </c>
    </row>
    <row r="86" spans="1:5" x14ac:dyDescent="0.5">
      <c r="A86" s="243">
        <f t="shared" si="7"/>
        <v>5.5000000000000042E-2</v>
      </c>
      <c r="B86" s="243">
        <f t="shared" si="4"/>
        <v>0.94499999999999995</v>
      </c>
      <c r="C86" s="82"/>
      <c r="D86" s="270">
        <f t="shared" si="5"/>
        <v>7.481666904783812</v>
      </c>
      <c r="E86" s="270">
        <f t="shared" si="6"/>
        <v>4.6597499999999998</v>
      </c>
    </row>
    <row r="87" spans="1:5" x14ac:dyDescent="0.5">
      <c r="A87" s="243">
        <f t="shared" si="7"/>
        <v>5.6000000000000043E-2</v>
      </c>
      <c r="B87" s="243">
        <f t="shared" si="4"/>
        <v>0.94399999999999995</v>
      </c>
      <c r="C87" s="82"/>
      <c r="D87" s="270">
        <f t="shared" si="5"/>
        <v>7.4895347377810495</v>
      </c>
      <c r="E87" s="270">
        <f t="shared" si="6"/>
        <v>4.6672000000000002</v>
      </c>
    </row>
    <row r="88" spans="1:5" x14ac:dyDescent="0.5">
      <c r="A88" s="243">
        <f t="shared" si="7"/>
        <v>5.7000000000000044E-2</v>
      </c>
      <c r="B88" s="243">
        <f t="shared" si="4"/>
        <v>0.94299999999999995</v>
      </c>
      <c r="C88" s="82"/>
      <c r="D88" s="270">
        <f t="shared" si="5"/>
        <v>7.4974025707782834</v>
      </c>
      <c r="E88" s="270">
        <f t="shared" si="6"/>
        <v>4.6746499999999997</v>
      </c>
    </row>
    <row r="89" spans="1:5" x14ac:dyDescent="0.5">
      <c r="A89" s="243">
        <f t="shared" si="7"/>
        <v>5.8000000000000045E-2</v>
      </c>
      <c r="B89" s="243">
        <f t="shared" si="4"/>
        <v>0.94199999999999995</v>
      </c>
      <c r="C89" s="82"/>
      <c r="D89" s="270">
        <f t="shared" si="5"/>
        <v>7.50527040377552</v>
      </c>
      <c r="E89" s="270">
        <f t="shared" si="6"/>
        <v>4.6821000000000002</v>
      </c>
    </row>
    <row r="90" spans="1:5" x14ac:dyDescent="0.5">
      <c r="A90" s="243">
        <f t="shared" si="7"/>
        <v>5.9000000000000045E-2</v>
      </c>
      <c r="B90" s="243">
        <f t="shared" si="4"/>
        <v>0.94099999999999995</v>
      </c>
      <c r="C90" s="82"/>
      <c r="D90" s="270">
        <f t="shared" si="5"/>
        <v>7.5131382367727548</v>
      </c>
      <c r="E90" s="270">
        <f t="shared" si="6"/>
        <v>4.6895500000000006</v>
      </c>
    </row>
    <row r="91" spans="1:5" x14ac:dyDescent="0.5">
      <c r="A91" s="243">
        <f t="shared" si="7"/>
        <v>6.0000000000000046E-2</v>
      </c>
      <c r="B91" s="243">
        <f t="shared" si="4"/>
        <v>0.94</v>
      </c>
      <c r="C91" s="82"/>
      <c r="D91" s="270">
        <f t="shared" si="5"/>
        <v>7.5210060697699914</v>
      </c>
      <c r="E91" s="270">
        <f t="shared" si="6"/>
        <v>4.6970000000000001</v>
      </c>
    </row>
    <row r="92" spans="1:5" x14ac:dyDescent="0.5">
      <c r="A92" s="243">
        <f t="shared" si="7"/>
        <v>6.1000000000000047E-2</v>
      </c>
      <c r="B92" s="243">
        <f t="shared" si="4"/>
        <v>0.93899999999999995</v>
      </c>
      <c r="C92" s="82"/>
      <c r="D92" s="270">
        <f t="shared" si="5"/>
        <v>7.5288739027672271</v>
      </c>
      <c r="E92" s="270">
        <f t="shared" si="6"/>
        <v>4.7044500000000005</v>
      </c>
    </row>
    <row r="93" spans="1:5" x14ac:dyDescent="0.5">
      <c r="A93" s="243">
        <f t="shared" si="7"/>
        <v>6.2000000000000048E-2</v>
      </c>
      <c r="B93" s="243">
        <f t="shared" si="4"/>
        <v>0.93799999999999994</v>
      </c>
      <c r="C93" s="82"/>
      <c r="D93" s="270">
        <f t="shared" si="5"/>
        <v>7.5367417357644628</v>
      </c>
      <c r="E93" s="270">
        <f t="shared" si="6"/>
        <v>4.7119</v>
      </c>
    </row>
    <row r="94" spans="1:5" x14ac:dyDescent="0.5">
      <c r="A94" s="243">
        <f t="shared" si="7"/>
        <v>6.3000000000000042E-2</v>
      </c>
      <c r="B94" s="243">
        <f t="shared" si="4"/>
        <v>0.93699999999999994</v>
      </c>
      <c r="C94" s="82"/>
      <c r="D94" s="270">
        <f t="shared" si="5"/>
        <v>7.5446095687616985</v>
      </c>
      <c r="E94" s="270">
        <f t="shared" si="6"/>
        <v>4.7193500000000004</v>
      </c>
    </row>
    <row r="95" spans="1:5" x14ac:dyDescent="0.5">
      <c r="A95" s="243">
        <f t="shared" si="7"/>
        <v>6.4000000000000043E-2</v>
      </c>
      <c r="B95" s="243">
        <f t="shared" ref="B95:B158" si="8">1-A95</f>
        <v>0.93599999999999994</v>
      </c>
      <c r="C95" s="82"/>
      <c r="D95" s="270">
        <f t="shared" ref="D95:D158" si="9">SQRT((A95*$B$7)^2+(B95*$B$8)^2+2*$B$7*A95*$B$8*B95*$D$12)</f>
        <v>7.5524774017589351</v>
      </c>
      <c r="E95" s="270">
        <f t="shared" ref="E95:E158" si="10">+A95*$B$5+B95*$B$6</f>
        <v>4.7267999999999999</v>
      </c>
    </row>
    <row r="96" spans="1:5" x14ac:dyDescent="0.5">
      <c r="A96" s="243">
        <f t="shared" si="7"/>
        <v>6.5000000000000044E-2</v>
      </c>
      <c r="B96" s="243">
        <f t="shared" si="8"/>
        <v>0.93499999999999994</v>
      </c>
      <c r="C96" s="82"/>
      <c r="D96" s="270">
        <f t="shared" si="9"/>
        <v>7.5603452347561708</v>
      </c>
      <c r="E96" s="270">
        <f t="shared" si="10"/>
        <v>4.7342500000000003</v>
      </c>
    </row>
    <row r="97" spans="1:5" x14ac:dyDescent="0.5">
      <c r="A97" s="243">
        <f t="shared" si="7"/>
        <v>6.6000000000000045E-2</v>
      </c>
      <c r="B97" s="243">
        <f t="shared" si="8"/>
        <v>0.93399999999999994</v>
      </c>
      <c r="C97" s="82"/>
      <c r="D97" s="270">
        <f t="shared" si="9"/>
        <v>7.5682130677534065</v>
      </c>
      <c r="E97" s="270">
        <f t="shared" si="10"/>
        <v>4.7416999999999998</v>
      </c>
    </row>
    <row r="98" spans="1:5" x14ac:dyDescent="0.5">
      <c r="A98" s="243">
        <f t="shared" ref="A98:A161" si="11">+A97+0.1%</f>
        <v>6.7000000000000046E-2</v>
      </c>
      <c r="B98" s="243">
        <f t="shared" si="8"/>
        <v>0.93299999999999994</v>
      </c>
      <c r="C98" s="82"/>
      <c r="D98" s="270">
        <f t="shared" si="9"/>
        <v>7.5760809007506422</v>
      </c>
      <c r="E98" s="270">
        <f t="shared" si="10"/>
        <v>4.7491500000000002</v>
      </c>
    </row>
    <row r="99" spans="1:5" x14ac:dyDescent="0.5">
      <c r="A99" s="243">
        <f t="shared" si="11"/>
        <v>6.8000000000000047E-2</v>
      </c>
      <c r="B99" s="243">
        <f t="shared" si="8"/>
        <v>0.93199999999999994</v>
      </c>
      <c r="C99" s="82"/>
      <c r="D99" s="270">
        <f t="shared" si="9"/>
        <v>7.5839487337478779</v>
      </c>
      <c r="E99" s="270">
        <f t="shared" si="10"/>
        <v>4.7566000000000006</v>
      </c>
    </row>
    <row r="100" spans="1:5" x14ac:dyDescent="0.5">
      <c r="A100" s="243">
        <f t="shared" si="11"/>
        <v>6.9000000000000047E-2</v>
      </c>
      <c r="B100" s="243">
        <f t="shared" si="8"/>
        <v>0.93099999999999994</v>
      </c>
      <c r="C100" s="82"/>
      <c r="D100" s="270">
        <f t="shared" si="9"/>
        <v>7.5918165667451145</v>
      </c>
      <c r="E100" s="270">
        <f t="shared" si="10"/>
        <v>4.7640500000000001</v>
      </c>
    </row>
    <row r="101" spans="1:5" x14ac:dyDescent="0.5">
      <c r="A101" s="243">
        <f t="shared" si="11"/>
        <v>7.0000000000000048E-2</v>
      </c>
      <c r="B101" s="243">
        <f t="shared" si="8"/>
        <v>0.92999999999999994</v>
      </c>
      <c r="C101" s="82"/>
      <c r="D101" s="270">
        <f t="shared" si="9"/>
        <v>7.5996843997423502</v>
      </c>
      <c r="E101" s="270">
        <f t="shared" si="10"/>
        <v>4.7715000000000005</v>
      </c>
    </row>
    <row r="102" spans="1:5" x14ac:dyDescent="0.5">
      <c r="A102" s="243">
        <f t="shared" si="11"/>
        <v>7.1000000000000049E-2</v>
      </c>
      <c r="B102" s="243">
        <f t="shared" si="8"/>
        <v>0.92899999999999994</v>
      </c>
      <c r="C102" s="82"/>
      <c r="D102" s="270">
        <f t="shared" si="9"/>
        <v>7.607552232739585</v>
      </c>
      <c r="E102" s="270">
        <f t="shared" si="10"/>
        <v>4.77895</v>
      </c>
    </row>
    <row r="103" spans="1:5" x14ac:dyDescent="0.5">
      <c r="A103" s="243">
        <f t="shared" si="11"/>
        <v>7.200000000000005E-2</v>
      </c>
      <c r="B103" s="243">
        <f t="shared" si="8"/>
        <v>0.92799999999999994</v>
      </c>
      <c r="C103" s="82"/>
      <c r="D103" s="270">
        <f t="shared" si="9"/>
        <v>7.6154200657368207</v>
      </c>
      <c r="E103" s="270">
        <f t="shared" si="10"/>
        <v>4.7864000000000004</v>
      </c>
    </row>
    <row r="104" spans="1:5" x14ac:dyDescent="0.5">
      <c r="A104" s="243">
        <f t="shared" si="11"/>
        <v>7.3000000000000051E-2</v>
      </c>
      <c r="B104" s="243">
        <f t="shared" si="8"/>
        <v>0.92699999999999994</v>
      </c>
      <c r="C104" s="82"/>
      <c r="D104" s="270">
        <f t="shared" si="9"/>
        <v>7.6232878987340573</v>
      </c>
      <c r="E104" s="270">
        <f t="shared" si="10"/>
        <v>4.7938499999999999</v>
      </c>
    </row>
    <row r="105" spans="1:5" x14ac:dyDescent="0.5">
      <c r="A105" s="243">
        <f t="shared" si="11"/>
        <v>7.4000000000000052E-2</v>
      </c>
      <c r="B105" s="243">
        <f t="shared" si="8"/>
        <v>0.92599999999999993</v>
      </c>
      <c r="C105" s="82"/>
      <c r="D105" s="270">
        <f t="shared" si="9"/>
        <v>7.6311557317312939</v>
      </c>
      <c r="E105" s="270">
        <f t="shared" si="10"/>
        <v>4.8013000000000003</v>
      </c>
    </row>
    <row r="106" spans="1:5" x14ac:dyDescent="0.5">
      <c r="A106" s="243">
        <f t="shared" si="11"/>
        <v>7.5000000000000053E-2</v>
      </c>
      <c r="B106" s="243">
        <f t="shared" si="8"/>
        <v>0.92499999999999993</v>
      </c>
      <c r="C106" s="82"/>
      <c r="D106" s="270">
        <f t="shared" si="9"/>
        <v>7.6390235647285278</v>
      </c>
      <c r="E106" s="270">
        <f t="shared" si="10"/>
        <v>4.8087500000000007</v>
      </c>
    </row>
    <row r="107" spans="1:5" x14ac:dyDescent="0.5">
      <c r="A107" s="243">
        <f t="shared" si="11"/>
        <v>7.6000000000000054E-2</v>
      </c>
      <c r="B107" s="243">
        <f t="shared" si="8"/>
        <v>0.92399999999999993</v>
      </c>
      <c r="C107" s="82"/>
      <c r="D107" s="270">
        <f t="shared" si="9"/>
        <v>7.6468913977257644</v>
      </c>
      <c r="E107" s="270">
        <f t="shared" si="10"/>
        <v>4.8162000000000003</v>
      </c>
    </row>
    <row r="108" spans="1:5" x14ac:dyDescent="0.5">
      <c r="A108" s="243">
        <f t="shared" si="11"/>
        <v>7.7000000000000055E-2</v>
      </c>
      <c r="B108" s="243">
        <f t="shared" si="8"/>
        <v>0.92299999999999993</v>
      </c>
      <c r="C108" s="82"/>
      <c r="D108" s="270">
        <f t="shared" si="9"/>
        <v>7.654759230723001</v>
      </c>
      <c r="E108" s="270">
        <f t="shared" si="10"/>
        <v>4.8236500000000007</v>
      </c>
    </row>
    <row r="109" spans="1:5" x14ac:dyDescent="0.5">
      <c r="A109" s="243">
        <f t="shared" si="11"/>
        <v>7.8000000000000055E-2</v>
      </c>
      <c r="B109" s="243">
        <f t="shared" si="8"/>
        <v>0.92199999999999993</v>
      </c>
      <c r="C109" s="82"/>
      <c r="D109" s="270">
        <f t="shared" si="9"/>
        <v>7.6626270637202367</v>
      </c>
      <c r="E109" s="270">
        <f t="shared" si="10"/>
        <v>4.8311000000000002</v>
      </c>
    </row>
    <row r="110" spans="1:5" x14ac:dyDescent="0.5">
      <c r="A110" s="243">
        <f t="shared" si="11"/>
        <v>7.9000000000000056E-2</v>
      </c>
      <c r="B110" s="243">
        <f t="shared" si="8"/>
        <v>0.92099999999999993</v>
      </c>
      <c r="C110" s="82"/>
      <c r="D110" s="270">
        <f t="shared" si="9"/>
        <v>7.6704948967174724</v>
      </c>
      <c r="E110" s="270">
        <f t="shared" si="10"/>
        <v>4.8385499999999997</v>
      </c>
    </row>
    <row r="111" spans="1:5" x14ac:dyDescent="0.5">
      <c r="A111" s="243">
        <f t="shared" si="11"/>
        <v>8.0000000000000057E-2</v>
      </c>
      <c r="B111" s="243">
        <f t="shared" si="8"/>
        <v>0.91999999999999993</v>
      </c>
      <c r="C111" s="82"/>
      <c r="D111" s="270">
        <f t="shared" si="9"/>
        <v>7.6783627297147072</v>
      </c>
      <c r="E111" s="270">
        <f t="shared" si="10"/>
        <v>4.8460000000000001</v>
      </c>
    </row>
    <row r="112" spans="1:5" x14ac:dyDescent="0.5">
      <c r="A112" s="243">
        <f t="shared" si="11"/>
        <v>8.1000000000000058E-2</v>
      </c>
      <c r="B112" s="243">
        <f t="shared" si="8"/>
        <v>0.91899999999999993</v>
      </c>
      <c r="C112" s="82"/>
      <c r="D112" s="270">
        <f t="shared" si="9"/>
        <v>7.6862305627119429</v>
      </c>
      <c r="E112" s="270">
        <f t="shared" si="10"/>
        <v>4.8534500000000005</v>
      </c>
    </row>
    <row r="113" spans="1:5" x14ac:dyDescent="0.5">
      <c r="A113" s="243">
        <f t="shared" si="11"/>
        <v>8.2000000000000059E-2</v>
      </c>
      <c r="B113" s="243">
        <f t="shared" si="8"/>
        <v>0.91799999999999993</v>
      </c>
      <c r="C113" s="82"/>
      <c r="D113" s="270">
        <f t="shared" si="9"/>
        <v>7.6940983957091795</v>
      </c>
      <c r="E113" s="270">
        <f t="shared" si="10"/>
        <v>4.8609</v>
      </c>
    </row>
    <row r="114" spans="1:5" x14ac:dyDescent="0.5">
      <c r="A114" s="243">
        <f t="shared" si="11"/>
        <v>8.300000000000006E-2</v>
      </c>
      <c r="B114" s="243">
        <f t="shared" si="8"/>
        <v>0.91699999999999993</v>
      </c>
      <c r="C114" s="82"/>
      <c r="D114" s="270">
        <f t="shared" si="9"/>
        <v>7.7019662287064152</v>
      </c>
      <c r="E114" s="270">
        <f t="shared" si="10"/>
        <v>4.8683500000000004</v>
      </c>
    </row>
    <row r="115" spans="1:5" x14ac:dyDescent="0.5">
      <c r="A115" s="243">
        <f t="shared" si="11"/>
        <v>8.4000000000000061E-2</v>
      </c>
      <c r="B115" s="243">
        <f t="shared" si="8"/>
        <v>0.91599999999999993</v>
      </c>
      <c r="C115" s="82"/>
      <c r="D115" s="270">
        <f t="shared" si="9"/>
        <v>7.7098340617036509</v>
      </c>
      <c r="E115" s="270">
        <f t="shared" si="10"/>
        <v>4.8758000000000008</v>
      </c>
    </row>
    <row r="116" spans="1:5" x14ac:dyDescent="0.5">
      <c r="A116" s="243">
        <f t="shared" si="11"/>
        <v>8.5000000000000062E-2</v>
      </c>
      <c r="B116" s="243">
        <f t="shared" si="8"/>
        <v>0.91499999999999992</v>
      </c>
      <c r="C116" s="82"/>
      <c r="D116" s="270">
        <f t="shared" si="9"/>
        <v>7.7177018947008875</v>
      </c>
      <c r="E116" s="270">
        <f t="shared" si="10"/>
        <v>4.8832500000000003</v>
      </c>
    </row>
    <row r="117" spans="1:5" x14ac:dyDescent="0.5">
      <c r="A117" s="243">
        <f t="shared" si="11"/>
        <v>8.6000000000000063E-2</v>
      </c>
      <c r="B117" s="243">
        <f t="shared" si="8"/>
        <v>0.91399999999999992</v>
      </c>
      <c r="C117" s="82"/>
      <c r="D117" s="270">
        <f t="shared" si="9"/>
        <v>7.7255697276981223</v>
      </c>
      <c r="E117" s="270">
        <f t="shared" si="10"/>
        <v>4.8907000000000007</v>
      </c>
    </row>
    <row r="118" spans="1:5" x14ac:dyDescent="0.5">
      <c r="A118" s="243">
        <f t="shared" si="11"/>
        <v>8.7000000000000063E-2</v>
      </c>
      <c r="B118" s="243">
        <f t="shared" si="8"/>
        <v>0.91299999999999992</v>
      </c>
      <c r="C118" s="82"/>
      <c r="D118" s="270">
        <f t="shared" si="9"/>
        <v>7.7334375606953589</v>
      </c>
      <c r="E118" s="270">
        <f t="shared" si="10"/>
        <v>4.8981500000000002</v>
      </c>
    </row>
    <row r="119" spans="1:5" x14ac:dyDescent="0.5">
      <c r="A119" s="243">
        <f t="shared" si="11"/>
        <v>8.8000000000000064E-2</v>
      </c>
      <c r="B119" s="243">
        <f t="shared" si="8"/>
        <v>0.91199999999999992</v>
      </c>
      <c r="C119" s="82"/>
      <c r="D119" s="270">
        <f t="shared" si="9"/>
        <v>7.7413053936925946</v>
      </c>
      <c r="E119" s="270">
        <f t="shared" si="10"/>
        <v>4.9055999999999997</v>
      </c>
    </row>
    <row r="120" spans="1:5" x14ac:dyDescent="0.5">
      <c r="A120" s="243">
        <f t="shared" si="11"/>
        <v>8.9000000000000065E-2</v>
      </c>
      <c r="B120" s="243">
        <f t="shared" si="8"/>
        <v>0.91099999999999992</v>
      </c>
      <c r="C120" s="82"/>
      <c r="D120" s="270">
        <f t="shared" si="9"/>
        <v>7.7491732266898303</v>
      </c>
      <c r="E120" s="270">
        <f t="shared" si="10"/>
        <v>4.9130500000000001</v>
      </c>
    </row>
    <row r="121" spans="1:5" x14ac:dyDescent="0.5">
      <c r="A121" s="243">
        <f t="shared" si="11"/>
        <v>9.0000000000000066E-2</v>
      </c>
      <c r="B121" s="243">
        <f t="shared" si="8"/>
        <v>0.90999999999999992</v>
      </c>
      <c r="C121" s="82"/>
      <c r="D121" s="270">
        <f t="shared" si="9"/>
        <v>7.7570410596870669</v>
      </c>
      <c r="E121" s="270">
        <f t="shared" si="10"/>
        <v>4.9205000000000005</v>
      </c>
    </row>
    <row r="122" spans="1:5" x14ac:dyDescent="0.5">
      <c r="A122" s="243">
        <f t="shared" si="11"/>
        <v>9.1000000000000067E-2</v>
      </c>
      <c r="B122" s="243">
        <f t="shared" si="8"/>
        <v>0.90899999999999992</v>
      </c>
      <c r="C122" s="82"/>
      <c r="D122" s="270">
        <f t="shared" si="9"/>
        <v>7.7649088926843017</v>
      </c>
      <c r="E122" s="270">
        <f t="shared" si="10"/>
        <v>4.9279500000000009</v>
      </c>
    </row>
    <row r="123" spans="1:5" x14ac:dyDescent="0.5">
      <c r="A123" s="243">
        <f t="shared" si="11"/>
        <v>9.2000000000000068E-2</v>
      </c>
      <c r="B123" s="243">
        <f t="shared" si="8"/>
        <v>0.90799999999999992</v>
      </c>
      <c r="C123" s="82"/>
      <c r="D123" s="270">
        <f t="shared" si="9"/>
        <v>7.7727767256815383</v>
      </c>
      <c r="E123" s="270">
        <f t="shared" si="10"/>
        <v>4.9354000000000005</v>
      </c>
    </row>
    <row r="124" spans="1:5" x14ac:dyDescent="0.5">
      <c r="A124" s="243">
        <f t="shared" si="11"/>
        <v>9.3000000000000069E-2</v>
      </c>
      <c r="B124" s="243">
        <f t="shared" si="8"/>
        <v>0.90699999999999992</v>
      </c>
      <c r="C124" s="82"/>
      <c r="D124" s="270">
        <f t="shared" si="9"/>
        <v>7.7806445586787731</v>
      </c>
      <c r="E124" s="270">
        <f t="shared" si="10"/>
        <v>4.94285</v>
      </c>
    </row>
    <row r="125" spans="1:5" x14ac:dyDescent="0.5">
      <c r="A125" s="243">
        <f t="shared" si="11"/>
        <v>9.400000000000007E-2</v>
      </c>
      <c r="B125" s="243">
        <f t="shared" si="8"/>
        <v>0.90599999999999992</v>
      </c>
      <c r="C125" s="82"/>
      <c r="D125" s="270">
        <f t="shared" si="9"/>
        <v>7.7885123916760097</v>
      </c>
      <c r="E125" s="270">
        <f t="shared" si="10"/>
        <v>4.9503000000000004</v>
      </c>
    </row>
    <row r="126" spans="1:5" x14ac:dyDescent="0.5">
      <c r="A126" s="243">
        <f t="shared" si="11"/>
        <v>9.500000000000007E-2</v>
      </c>
      <c r="B126" s="243">
        <f t="shared" si="8"/>
        <v>0.90499999999999992</v>
      </c>
      <c r="C126" s="82"/>
      <c r="D126" s="270">
        <f t="shared" si="9"/>
        <v>7.7963802246732454</v>
      </c>
      <c r="E126" s="270">
        <f t="shared" si="10"/>
        <v>4.9577500000000008</v>
      </c>
    </row>
    <row r="127" spans="1:5" x14ac:dyDescent="0.5">
      <c r="A127" s="243">
        <f t="shared" si="11"/>
        <v>9.6000000000000071E-2</v>
      </c>
      <c r="B127" s="243">
        <f t="shared" si="8"/>
        <v>0.90399999999999991</v>
      </c>
      <c r="C127" s="82"/>
      <c r="D127" s="270">
        <f t="shared" si="9"/>
        <v>7.8042480576704811</v>
      </c>
      <c r="E127" s="270">
        <f t="shared" si="10"/>
        <v>4.9652000000000003</v>
      </c>
    </row>
    <row r="128" spans="1:5" x14ac:dyDescent="0.5">
      <c r="A128" s="243">
        <f t="shared" si="11"/>
        <v>9.7000000000000072E-2</v>
      </c>
      <c r="B128" s="243">
        <f t="shared" si="8"/>
        <v>0.90299999999999991</v>
      </c>
      <c r="C128" s="82"/>
      <c r="D128" s="270">
        <f t="shared" si="9"/>
        <v>7.8121158906677168</v>
      </c>
      <c r="E128" s="270">
        <f t="shared" si="10"/>
        <v>4.9726500000000007</v>
      </c>
    </row>
    <row r="129" spans="1:5" x14ac:dyDescent="0.5">
      <c r="A129" s="243">
        <f t="shared" si="11"/>
        <v>9.8000000000000073E-2</v>
      </c>
      <c r="B129" s="243">
        <f t="shared" si="8"/>
        <v>0.90199999999999991</v>
      </c>
      <c r="C129" s="82"/>
      <c r="D129" s="270">
        <f t="shared" si="9"/>
        <v>7.8199837236649525</v>
      </c>
      <c r="E129" s="270">
        <f t="shared" si="10"/>
        <v>4.9801000000000002</v>
      </c>
    </row>
    <row r="130" spans="1:5" x14ac:dyDescent="0.5">
      <c r="A130" s="243">
        <f t="shared" si="11"/>
        <v>9.9000000000000074E-2</v>
      </c>
      <c r="B130" s="243">
        <f t="shared" si="8"/>
        <v>0.90099999999999991</v>
      </c>
      <c r="C130" s="82"/>
      <c r="D130" s="270">
        <f t="shared" si="9"/>
        <v>7.8278515566621882</v>
      </c>
      <c r="E130" s="270">
        <f t="shared" si="10"/>
        <v>4.9875500000000006</v>
      </c>
    </row>
    <row r="131" spans="1:5" x14ac:dyDescent="0.5">
      <c r="A131" s="243">
        <f t="shared" si="11"/>
        <v>0.10000000000000007</v>
      </c>
      <c r="B131" s="243">
        <f t="shared" si="8"/>
        <v>0.89999999999999991</v>
      </c>
      <c r="C131" s="82"/>
      <c r="D131" s="270">
        <f t="shared" si="9"/>
        <v>7.8357193896594248</v>
      </c>
      <c r="E131" s="270">
        <f t="shared" si="10"/>
        <v>4.995000000000001</v>
      </c>
    </row>
    <row r="132" spans="1:5" x14ac:dyDescent="0.5">
      <c r="A132" s="243">
        <f t="shared" si="11"/>
        <v>0.10100000000000008</v>
      </c>
      <c r="B132" s="243">
        <f t="shared" si="8"/>
        <v>0.89899999999999991</v>
      </c>
      <c r="C132" s="82"/>
      <c r="D132" s="270">
        <f t="shared" si="9"/>
        <v>7.8435872226566605</v>
      </c>
      <c r="E132" s="270">
        <f t="shared" si="10"/>
        <v>5.0024500000000005</v>
      </c>
    </row>
    <row r="133" spans="1:5" x14ac:dyDescent="0.5">
      <c r="A133" s="243">
        <f t="shared" si="11"/>
        <v>0.10200000000000008</v>
      </c>
      <c r="B133" s="243">
        <f t="shared" si="8"/>
        <v>0.89799999999999991</v>
      </c>
      <c r="C133" s="82"/>
      <c r="D133" s="270">
        <f t="shared" si="9"/>
        <v>7.8514550556538962</v>
      </c>
      <c r="E133" s="270">
        <f t="shared" si="10"/>
        <v>5.0099</v>
      </c>
    </row>
    <row r="134" spans="1:5" x14ac:dyDescent="0.5">
      <c r="A134" s="243">
        <f t="shared" si="11"/>
        <v>0.10300000000000008</v>
      </c>
      <c r="B134" s="243">
        <f t="shared" si="8"/>
        <v>0.89699999999999991</v>
      </c>
      <c r="C134" s="82"/>
      <c r="D134" s="270">
        <f t="shared" si="9"/>
        <v>7.8593228886511319</v>
      </c>
      <c r="E134" s="270">
        <f t="shared" si="10"/>
        <v>5.0173500000000004</v>
      </c>
    </row>
    <row r="135" spans="1:5" x14ac:dyDescent="0.5">
      <c r="A135" s="243">
        <f t="shared" si="11"/>
        <v>0.10400000000000008</v>
      </c>
      <c r="B135" s="243">
        <f t="shared" si="8"/>
        <v>0.89599999999999991</v>
      </c>
      <c r="C135" s="82"/>
      <c r="D135" s="270">
        <f t="shared" si="9"/>
        <v>7.8671907216483676</v>
      </c>
      <c r="E135" s="270">
        <f t="shared" si="10"/>
        <v>5.0248000000000008</v>
      </c>
    </row>
    <row r="136" spans="1:5" x14ac:dyDescent="0.5">
      <c r="A136" s="243">
        <f t="shared" si="11"/>
        <v>0.10500000000000008</v>
      </c>
      <c r="B136" s="243">
        <f t="shared" si="8"/>
        <v>0.89499999999999991</v>
      </c>
      <c r="C136" s="82"/>
      <c r="D136" s="270">
        <f t="shared" si="9"/>
        <v>7.8750585546456033</v>
      </c>
      <c r="E136" s="270">
        <f t="shared" si="10"/>
        <v>5.0322500000000003</v>
      </c>
    </row>
    <row r="137" spans="1:5" x14ac:dyDescent="0.5">
      <c r="A137" s="243">
        <f t="shared" si="11"/>
        <v>0.10600000000000008</v>
      </c>
      <c r="B137" s="243">
        <f t="shared" si="8"/>
        <v>0.89399999999999991</v>
      </c>
      <c r="C137" s="82"/>
      <c r="D137" s="270">
        <f t="shared" si="9"/>
        <v>7.8829263876428399</v>
      </c>
      <c r="E137" s="270">
        <f t="shared" si="10"/>
        <v>5.0397000000000007</v>
      </c>
    </row>
    <row r="138" spans="1:5" x14ac:dyDescent="0.5">
      <c r="A138" s="243">
        <f t="shared" si="11"/>
        <v>0.10700000000000008</v>
      </c>
      <c r="B138" s="243">
        <f t="shared" si="8"/>
        <v>0.8929999999999999</v>
      </c>
      <c r="C138" s="82"/>
      <c r="D138" s="270">
        <f t="shared" si="9"/>
        <v>7.8907942206400747</v>
      </c>
      <c r="E138" s="270">
        <f t="shared" si="10"/>
        <v>5.0471500000000002</v>
      </c>
    </row>
    <row r="139" spans="1:5" x14ac:dyDescent="0.5">
      <c r="A139" s="243">
        <f t="shared" si="11"/>
        <v>0.10800000000000008</v>
      </c>
      <c r="B139" s="243">
        <f t="shared" si="8"/>
        <v>0.8919999999999999</v>
      </c>
      <c r="C139" s="82"/>
      <c r="D139" s="270">
        <f t="shared" si="9"/>
        <v>7.8986620536373113</v>
      </c>
      <c r="E139" s="270">
        <f t="shared" si="10"/>
        <v>5.0546000000000006</v>
      </c>
    </row>
    <row r="140" spans="1:5" x14ac:dyDescent="0.5">
      <c r="A140" s="243">
        <f t="shared" si="11"/>
        <v>0.10900000000000008</v>
      </c>
      <c r="B140" s="243">
        <f t="shared" si="8"/>
        <v>0.8909999999999999</v>
      </c>
      <c r="C140" s="82"/>
      <c r="D140" s="270">
        <f t="shared" si="9"/>
        <v>7.906529886634547</v>
      </c>
      <c r="E140" s="270">
        <f t="shared" si="10"/>
        <v>5.062050000000001</v>
      </c>
    </row>
    <row r="141" spans="1:5" x14ac:dyDescent="0.5">
      <c r="A141" s="243">
        <f t="shared" si="11"/>
        <v>0.11000000000000008</v>
      </c>
      <c r="B141" s="243">
        <f t="shared" si="8"/>
        <v>0.8899999999999999</v>
      </c>
      <c r="C141" s="82"/>
      <c r="D141" s="270">
        <f t="shared" si="9"/>
        <v>7.9143977196317818</v>
      </c>
      <c r="E141" s="270">
        <f t="shared" si="10"/>
        <v>5.0695000000000006</v>
      </c>
    </row>
    <row r="142" spans="1:5" x14ac:dyDescent="0.5">
      <c r="A142" s="243">
        <f t="shared" si="11"/>
        <v>0.11100000000000008</v>
      </c>
      <c r="B142" s="243">
        <f t="shared" si="8"/>
        <v>0.8889999999999999</v>
      </c>
      <c r="C142" s="82"/>
      <c r="D142" s="270">
        <f t="shared" si="9"/>
        <v>7.9222655526290184</v>
      </c>
      <c r="E142" s="270">
        <f t="shared" si="10"/>
        <v>5.0769500000000001</v>
      </c>
    </row>
    <row r="143" spans="1:5" x14ac:dyDescent="0.5">
      <c r="A143" s="243">
        <f t="shared" si="11"/>
        <v>0.11200000000000009</v>
      </c>
      <c r="B143" s="243">
        <f t="shared" si="8"/>
        <v>0.8879999999999999</v>
      </c>
      <c r="C143" s="82"/>
      <c r="D143" s="270">
        <f t="shared" si="9"/>
        <v>7.930133385626255</v>
      </c>
      <c r="E143" s="270">
        <f t="shared" si="10"/>
        <v>5.0844000000000005</v>
      </c>
    </row>
    <row r="144" spans="1:5" x14ac:dyDescent="0.5">
      <c r="A144" s="243">
        <f t="shared" si="11"/>
        <v>0.11300000000000009</v>
      </c>
      <c r="B144" s="243">
        <f t="shared" si="8"/>
        <v>0.8869999999999999</v>
      </c>
      <c r="C144" s="82"/>
      <c r="D144" s="270">
        <f t="shared" si="9"/>
        <v>7.9380012186234898</v>
      </c>
      <c r="E144" s="270">
        <f t="shared" si="10"/>
        <v>5.0918500000000009</v>
      </c>
    </row>
    <row r="145" spans="1:5" x14ac:dyDescent="0.5">
      <c r="A145" s="243">
        <f t="shared" si="11"/>
        <v>0.11400000000000009</v>
      </c>
      <c r="B145" s="243">
        <f t="shared" si="8"/>
        <v>0.8859999999999999</v>
      </c>
      <c r="C145" s="82"/>
      <c r="D145" s="270">
        <f t="shared" si="9"/>
        <v>7.9458690516207255</v>
      </c>
      <c r="E145" s="270">
        <f t="shared" si="10"/>
        <v>5.0993000000000004</v>
      </c>
    </row>
    <row r="146" spans="1:5" x14ac:dyDescent="0.5">
      <c r="A146" s="243">
        <f t="shared" si="11"/>
        <v>0.11500000000000009</v>
      </c>
      <c r="B146" s="243">
        <f t="shared" si="8"/>
        <v>0.8849999999999999</v>
      </c>
      <c r="C146" s="82"/>
      <c r="D146" s="270">
        <f t="shared" si="9"/>
        <v>7.9537368846179621</v>
      </c>
      <c r="E146" s="270">
        <f t="shared" si="10"/>
        <v>5.1067500000000008</v>
      </c>
    </row>
    <row r="147" spans="1:5" x14ac:dyDescent="0.5">
      <c r="A147" s="243">
        <f t="shared" si="11"/>
        <v>0.11600000000000009</v>
      </c>
      <c r="B147" s="243">
        <f t="shared" si="8"/>
        <v>0.8839999999999999</v>
      </c>
      <c r="C147" s="82"/>
      <c r="D147" s="270">
        <f t="shared" si="9"/>
        <v>7.9616047176151978</v>
      </c>
      <c r="E147" s="270">
        <f t="shared" si="10"/>
        <v>5.1142000000000003</v>
      </c>
    </row>
    <row r="148" spans="1:5" x14ac:dyDescent="0.5">
      <c r="A148" s="243">
        <f t="shared" si="11"/>
        <v>0.11700000000000009</v>
      </c>
      <c r="B148" s="243">
        <f t="shared" si="8"/>
        <v>0.8829999999999999</v>
      </c>
      <c r="C148" s="82"/>
      <c r="D148" s="270">
        <f t="shared" si="9"/>
        <v>7.9694725506124335</v>
      </c>
      <c r="E148" s="270">
        <f t="shared" si="10"/>
        <v>5.1216500000000007</v>
      </c>
    </row>
    <row r="149" spans="1:5" x14ac:dyDescent="0.5">
      <c r="A149" s="243">
        <f t="shared" si="11"/>
        <v>0.11800000000000009</v>
      </c>
      <c r="B149" s="243">
        <f t="shared" si="8"/>
        <v>0.8819999999999999</v>
      </c>
      <c r="C149" s="82"/>
      <c r="D149" s="270">
        <f t="shared" si="9"/>
        <v>7.9773403836096692</v>
      </c>
      <c r="E149" s="270">
        <f t="shared" si="10"/>
        <v>5.1291000000000002</v>
      </c>
    </row>
    <row r="150" spans="1:5" x14ac:dyDescent="0.5">
      <c r="A150" s="243">
        <f t="shared" si="11"/>
        <v>0.11900000000000009</v>
      </c>
      <c r="B150" s="243">
        <f t="shared" si="8"/>
        <v>0.88099999999999989</v>
      </c>
      <c r="C150" s="82"/>
      <c r="D150" s="270">
        <f t="shared" si="9"/>
        <v>7.9852082166069049</v>
      </c>
      <c r="E150" s="270">
        <f t="shared" si="10"/>
        <v>5.1365500000000006</v>
      </c>
    </row>
    <row r="151" spans="1:5" x14ac:dyDescent="0.5">
      <c r="A151" s="243">
        <f t="shared" si="11"/>
        <v>0.12000000000000009</v>
      </c>
      <c r="B151" s="243">
        <f t="shared" si="8"/>
        <v>0.87999999999999989</v>
      </c>
      <c r="C151" s="82"/>
      <c r="D151" s="270">
        <f t="shared" si="9"/>
        <v>7.9930760496041406</v>
      </c>
      <c r="E151" s="270">
        <f t="shared" si="10"/>
        <v>5.1440000000000001</v>
      </c>
    </row>
    <row r="152" spans="1:5" x14ac:dyDescent="0.5">
      <c r="A152" s="243">
        <f t="shared" si="11"/>
        <v>0.12100000000000009</v>
      </c>
      <c r="B152" s="243">
        <f t="shared" si="8"/>
        <v>0.87899999999999989</v>
      </c>
      <c r="C152" s="82"/>
      <c r="D152" s="270">
        <f t="shared" si="9"/>
        <v>8.0009438826013763</v>
      </c>
      <c r="E152" s="270">
        <f t="shared" si="10"/>
        <v>5.1514500000000005</v>
      </c>
    </row>
    <row r="153" spans="1:5" x14ac:dyDescent="0.5">
      <c r="A153" s="243">
        <f t="shared" si="11"/>
        <v>0.12200000000000009</v>
      </c>
      <c r="B153" s="243">
        <f t="shared" si="8"/>
        <v>0.87799999999999989</v>
      </c>
      <c r="C153" s="82"/>
      <c r="D153" s="270">
        <f t="shared" si="9"/>
        <v>8.0088117155986129</v>
      </c>
      <c r="E153" s="270">
        <f t="shared" si="10"/>
        <v>5.1589000000000009</v>
      </c>
    </row>
    <row r="154" spans="1:5" x14ac:dyDescent="0.5">
      <c r="A154" s="243">
        <f t="shared" si="11"/>
        <v>0.1230000000000001</v>
      </c>
      <c r="B154" s="243">
        <f t="shared" si="8"/>
        <v>0.87699999999999989</v>
      </c>
      <c r="C154" s="82"/>
      <c r="D154" s="270">
        <f t="shared" si="9"/>
        <v>8.0166795485958477</v>
      </c>
      <c r="E154" s="270">
        <f t="shared" si="10"/>
        <v>5.1663500000000004</v>
      </c>
    </row>
    <row r="155" spans="1:5" x14ac:dyDescent="0.5">
      <c r="A155" s="243">
        <f t="shared" si="11"/>
        <v>0.1240000000000001</v>
      </c>
      <c r="B155" s="243">
        <f t="shared" si="8"/>
        <v>0.87599999999999989</v>
      </c>
      <c r="C155" s="82"/>
      <c r="D155" s="270">
        <f t="shared" si="9"/>
        <v>8.0245473815930843</v>
      </c>
      <c r="E155" s="270">
        <f t="shared" si="10"/>
        <v>5.1738</v>
      </c>
    </row>
    <row r="156" spans="1:5" x14ac:dyDescent="0.5">
      <c r="A156" s="243">
        <f t="shared" si="11"/>
        <v>0.12500000000000008</v>
      </c>
      <c r="B156" s="243">
        <f t="shared" si="8"/>
        <v>0.87499999999999989</v>
      </c>
      <c r="C156" s="82"/>
      <c r="D156" s="270">
        <f t="shared" si="9"/>
        <v>8.0324152145903192</v>
      </c>
      <c r="E156" s="270">
        <f t="shared" si="10"/>
        <v>5.1812500000000004</v>
      </c>
    </row>
    <row r="157" spans="1:5" x14ac:dyDescent="0.5">
      <c r="A157" s="243">
        <f t="shared" si="11"/>
        <v>0.12600000000000008</v>
      </c>
      <c r="B157" s="243">
        <f t="shared" si="8"/>
        <v>0.87399999999999989</v>
      </c>
      <c r="C157" s="82"/>
      <c r="D157" s="270">
        <f t="shared" si="9"/>
        <v>8.0402830475875557</v>
      </c>
      <c r="E157" s="270">
        <f t="shared" si="10"/>
        <v>5.1887000000000008</v>
      </c>
    </row>
    <row r="158" spans="1:5" x14ac:dyDescent="0.5">
      <c r="A158" s="243">
        <f t="shared" si="11"/>
        <v>0.12700000000000009</v>
      </c>
      <c r="B158" s="243">
        <f t="shared" si="8"/>
        <v>0.87299999999999989</v>
      </c>
      <c r="C158" s="82"/>
      <c r="D158" s="270">
        <f t="shared" si="9"/>
        <v>8.0481508805847906</v>
      </c>
      <c r="E158" s="270">
        <f t="shared" si="10"/>
        <v>5.1961500000000003</v>
      </c>
    </row>
    <row r="159" spans="1:5" x14ac:dyDescent="0.5">
      <c r="A159" s="243">
        <f t="shared" si="11"/>
        <v>0.12800000000000009</v>
      </c>
      <c r="B159" s="243">
        <f t="shared" ref="B159:B222" si="12">1-A159</f>
        <v>0.87199999999999989</v>
      </c>
      <c r="C159" s="82"/>
      <c r="D159" s="270">
        <f t="shared" ref="D159:D222" si="13">SQRT((A159*$B$7)^2+(B159*$B$8)^2+2*$B$7*A159*$B$8*B159*$D$12)</f>
        <v>8.0560187135820271</v>
      </c>
      <c r="E159" s="270">
        <f t="shared" ref="E159:E222" si="14">+A159*$B$5+B159*$B$6</f>
        <v>5.2036000000000007</v>
      </c>
    </row>
    <row r="160" spans="1:5" x14ac:dyDescent="0.5">
      <c r="A160" s="243">
        <f t="shared" si="11"/>
        <v>0.12900000000000009</v>
      </c>
      <c r="B160" s="243">
        <f t="shared" si="12"/>
        <v>0.87099999999999989</v>
      </c>
      <c r="C160" s="82"/>
      <c r="D160" s="270">
        <f t="shared" si="13"/>
        <v>8.0638865465792637</v>
      </c>
      <c r="E160" s="270">
        <f t="shared" si="14"/>
        <v>5.2110500000000002</v>
      </c>
    </row>
    <row r="161" spans="1:5" x14ac:dyDescent="0.5">
      <c r="A161" s="243">
        <f t="shared" si="11"/>
        <v>0.13000000000000009</v>
      </c>
      <c r="B161" s="243">
        <f t="shared" si="12"/>
        <v>0.86999999999999988</v>
      </c>
      <c r="C161" s="82"/>
      <c r="D161" s="270">
        <f t="shared" si="13"/>
        <v>8.0717543795764986</v>
      </c>
      <c r="E161" s="270">
        <f t="shared" si="14"/>
        <v>5.2185000000000006</v>
      </c>
    </row>
    <row r="162" spans="1:5" x14ac:dyDescent="0.5">
      <c r="A162" s="243">
        <f t="shared" ref="A162:A225" si="15">+A161+0.1%</f>
        <v>0.13100000000000009</v>
      </c>
      <c r="B162" s="243">
        <f t="shared" si="12"/>
        <v>0.86899999999999988</v>
      </c>
      <c r="C162" s="82"/>
      <c r="D162" s="270">
        <f t="shared" si="13"/>
        <v>8.0796222125737351</v>
      </c>
      <c r="E162" s="270">
        <f t="shared" si="14"/>
        <v>5.2259500000000001</v>
      </c>
    </row>
    <row r="163" spans="1:5" x14ac:dyDescent="0.5">
      <c r="A163" s="243">
        <f t="shared" si="15"/>
        <v>0.13200000000000009</v>
      </c>
      <c r="B163" s="243">
        <f t="shared" si="12"/>
        <v>0.86799999999999988</v>
      </c>
      <c r="C163" s="82"/>
      <c r="D163" s="270">
        <f t="shared" si="13"/>
        <v>8.0874900455709717</v>
      </c>
      <c r="E163" s="270">
        <f t="shared" si="14"/>
        <v>5.2334000000000005</v>
      </c>
    </row>
    <row r="164" spans="1:5" x14ac:dyDescent="0.5">
      <c r="A164" s="243">
        <f t="shared" si="15"/>
        <v>0.13300000000000009</v>
      </c>
      <c r="B164" s="243">
        <f t="shared" si="12"/>
        <v>0.86699999999999988</v>
      </c>
      <c r="C164" s="82"/>
      <c r="D164" s="270">
        <f t="shared" si="13"/>
        <v>8.0953578785682065</v>
      </c>
      <c r="E164" s="270">
        <f t="shared" si="14"/>
        <v>5.24085</v>
      </c>
    </row>
    <row r="165" spans="1:5" x14ac:dyDescent="0.5">
      <c r="A165" s="243">
        <f t="shared" si="15"/>
        <v>0.13400000000000009</v>
      </c>
      <c r="B165" s="243">
        <f t="shared" si="12"/>
        <v>0.86599999999999988</v>
      </c>
      <c r="C165" s="82"/>
      <c r="D165" s="270">
        <f t="shared" si="13"/>
        <v>8.1032257115654414</v>
      </c>
      <c r="E165" s="270">
        <f t="shared" si="14"/>
        <v>5.2483000000000004</v>
      </c>
    </row>
    <row r="166" spans="1:5" x14ac:dyDescent="0.5">
      <c r="A166" s="243">
        <f t="shared" si="15"/>
        <v>0.13500000000000009</v>
      </c>
      <c r="B166" s="243">
        <f t="shared" si="12"/>
        <v>0.86499999999999988</v>
      </c>
      <c r="C166" s="82"/>
      <c r="D166" s="270">
        <f t="shared" si="13"/>
        <v>8.1110935445626779</v>
      </c>
      <c r="E166" s="270">
        <f t="shared" si="14"/>
        <v>5.2557500000000008</v>
      </c>
    </row>
    <row r="167" spans="1:5" x14ac:dyDescent="0.5">
      <c r="A167" s="243">
        <f t="shared" si="15"/>
        <v>0.13600000000000009</v>
      </c>
      <c r="B167" s="243">
        <f t="shared" si="12"/>
        <v>0.86399999999999988</v>
      </c>
      <c r="C167" s="82"/>
      <c r="D167" s="270">
        <f t="shared" si="13"/>
        <v>8.1189613775599145</v>
      </c>
      <c r="E167" s="270">
        <f t="shared" si="14"/>
        <v>5.2632000000000012</v>
      </c>
    </row>
    <row r="168" spans="1:5" x14ac:dyDescent="0.5">
      <c r="A168" s="243">
        <f t="shared" si="15"/>
        <v>0.13700000000000009</v>
      </c>
      <c r="B168" s="243">
        <f t="shared" si="12"/>
        <v>0.86299999999999988</v>
      </c>
      <c r="C168" s="82"/>
      <c r="D168" s="270">
        <f t="shared" si="13"/>
        <v>8.1268292105571494</v>
      </c>
      <c r="E168" s="270">
        <f t="shared" si="14"/>
        <v>5.2706500000000007</v>
      </c>
    </row>
    <row r="169" spans="1:5" x14ac:dyDescent="0.5">
      <c r="A169" s="243">
        <f t="shared" si="15"/>
        <v>0.13800000000000009</v>
      </c>
      <c r="B169" s="243">
        <f t="shared" si="12"/>
        <v>0.86199999999999988</v>
      </c>
      <c r="C169" s="82"/>
      <c r="D169" s="270">
        <f t="shared" si="13"/>
        <v>8.1346970435543859</v>
      </c>
      <c r="E169" s="270">
        <f t="shared" si="14"/>
        <v>5.2781000000000002</v>
      </c>
    </row>
    <row r="170" spans="1:5" x14ac:dyDescent="0.5">
      <c r="A170" s="243">
        <f t="shared" si="15"/>
        <v>0.1390000000000001</v>
      </c>
      <c r="B170" s="243">
        <f t="shared" si="12"/>
        <v>0.86099999999999988</v>
      </c>
      <c r="C170" s="82"/>
      <c r="D170" s="270">
        <f t="shared" si="13"/>
        <v>8.1425648765516208</v>
      </c>
      <c r="E170" s="270">
        <f t="shared" si="14"/>
        <v>5.2855500000000006</v>
      </c>
    </row>
    <row r="171" spans="1:5" x14ac:dyDescent="0.5">
      <c r="A171" s="243">
        <f t="shared" si="15"/>
        <v>0.1400000000000001</v>
      </c>
      <c r="B171" s="243">
        <f t="shared" si="12"/>
        <v>0.85999999999999988</v>
      </c>
      <c r="C171" s="82"/>
      <c r="D171" s="270">
        <f t="shared" si="13"/>
        <v>8.1504327095488573</v>
      </c>
      <c r="E171" s="270">
        <f t="shared" si="14"/>
        <v>5.2930000000000001</v>
      </c>
    </row>
    <row r="172" spans="1:5" x14ac:dyDescent="0.5">
      <c r="A172" s="243">
        <f t="shared" si="15"/>
        <v>0.1410000000000001</v>
      </c>
      <c r="B172" s="243">
        <f t="shared" si="12"/>
        <v>0.85899999999999987</v>
      </c>
      <c r="C172" s="82"/>
      <c r="D172" s="270">
        <f t="shared" si="13"/>
        <v>8.1583005425460922</v>
      </c>
      <c r="E172" s="270">
        <f t="shared" si="14"/>
        <v>5.3004500000000005</v>
      </c>
    </row>
    <row r="173" spans="1:5" x14ac:dyDescent="0.5">
      <c r="A173" s="243">
        <f t="shared" si="15"/>
        <v>0.1420000000000001</v>
      </c>
      <c r="B173" s="243">
        <f t="shared" si="12"/>
        <v>0.85799999999999987</v>
      </c>
      <c r="C173" s="82"/>
      <c r="D173" s="270">
        <f t="shared" si="13"/>
        <v>8.1661683755433288</v>
      </c>
      <c r="E173" s="270">
        <f t="shared" si="14"/>
        <v>5.307900000000001</v>
      </c>
    </row>
    <row r="174" spans="1:5" x14ac:dyDescent="0.5">
      <c r="A174" s="243">
        <f t="shared" si="15"/>
        <v>0.1430000000000001</v>
      </c>
      <c r="B174" s="243">
        <f t="shared" si="12"/>
        <v>0.85699999999999987</v>
      </c>
      <c r="C174" s="82"/>
      <c r="D174" s="270">
        <f t="shared" si="13"/>
        <v>8.1740362085405636</v>
      </c>
      <c r="E174" s="270">
        <f t="shared" si="14"/>
        <v>5.3153500000000005</v>
      </c>
    </row>
    <row r="175" spans="1:5" x14ac:dyDescent="0.5">
      <c r="A175" s="243">
        <f t="shared" si="15"/>
        <v>0.1440000000000001</v>
      </c>
      <c r="B175" s="243">
        <f t="shared" si="12"/>
        <v>0.85599999999999987</v>
      </c>
      <c r="C175" s="82"/>
      <c r="D175" s="270">
        <f t="shared" si="13"/>
        <v>8.1819040415378002</v>
      </c>
      <c r="E175" s="270">
        <f t="shared" si="14"/>
        <v>5.3228000000000009</v>
      </c>
    </row>
    <row r="176" spans="1:5" x14ac:dyDescent="0.5">
      <c r="A176" s="243">
        <f t="shared" si="15"/>
        <v>0.1450000000000001</v>
      </c>
      <c r="B176" s="243">
        <f t="shared" si="12"/>
        <v>0.85499999999999987</v>
      </c>
      <c r="C176" s="82"/>
      <c r="D176" s="270">
        <f t="shared" si="13"/>
        <v>8.1897718745350367</v>
      </c>
      <c r="E176" s="270">
        <f t="shared" si="14"/>
        <v>5.3302500000000004</v>
      </c>
    </row>
    <row r="177" spans="1:5" x14ac:dyDescent="0.5">
      <c r="A177" s="243">
        <f t="shared" si="15"/>
        <v>0.1460000000000001</v>
      </c>
      <c r="B177" s="243">
        <f t="shared" si="12"/>
        <v>0.85399999999999987</v>
      </c>
      <c r="C177" s="82"/>
      <c r="D177" s="270">
        <f t="shared" si="13"/>
        <v>8.1976397075322716</v>
      </c>
      <c r="E177" s="270">
        <f t="shared" si="14"/>
        <v>5.3376999999999999</v>
      </c>
    </row>
    <row r="178" spans="1:5" x14ac:dyDescent="0.5">
      <c r="A178" s="243">
        <f t="shared" si="15"/>
        <v>0.1470000000000001</v>
      </c>
      <c r="B178" s="243">
        <f t="shared" si="12"/>
        <v>0.85299999999999987</v>
      </c>
      <c r="C178" s="82"/>
      <c r="D178" s="270">
        <f t="shared" si="13"/>
        <v>8.2055075405295081</v>
      </c>
      <c r="E178" s="270">
        <f t="shared" si="14"/>
        <v>5.3451500000000003</v>
      </c>
    </row>
    <row r="179" spans="1:5" x14ac:dyDescent="0.5">
      <c r="A179" s="243">
        <f t="shared" si="15"/>
        <v>0.1480000000000001</v>
      </c>
      <c r="B179" s="243">
        <f t="shared" si="12"/>
        <v>0.85199999999999987</v>
      </c>
      <c r="C179" s="82"/>
      <c r="D179" s="270">
        <f t="shared" si="13"/>
        <v>8.213375373526743</v>
      </c>
      <c r="E179" s="270">
        <f t="shared" si="14"/>
        <v>5.3526000000000007</v>
      </c>
    </row>
    <row r="180" spans="1:5" x14ac:dyDescent="0.5">
      <c r="A180" s="243">
        <f t="shared" si="15"/>
        <v>0.1490000000000001</v>
      </c>
      <c r="B180" s="243">
        <f t="shared" si="12"/>
        <v>0.85099999999999987</v>
      </c>
      <c r="C180" s="82"/>
      <c r="D180" s="270">
        <f t="shared" si="13"/>
        <v>8.2212432065239796</v>
      </c>
      <c r="E180" s="270">
        <f t="shared" si="14"/>
        <v>5.3600500000000002</v>
      </c>
    </row>
    <row r="181" spans="1:5" x14ac:dyDescent="0.5">
      <c r="A181" s="243">
        <f t="shared" si="15"/>
        <v>0.15000000000000011</v>
      </c>
      <c r="B181" s="243">
        <f t="shared" si="12"/>
        <v>0.84999999999999987</v>
      </c>
      <c r="C181" s="82"/>
      <c r="D181" s="270">
        <f t="shared" si="13"/>
        <v>8.2291110395212161</v>
      </c>
      <c r="E181" s="270">
        <f t="shared" si="14"/>
        <v>5.3675000000000006</v>
      </c>
    </row>
    <row r="182" spans="1:5" x14ac:dyDescent="0.5">
      <c r="A182" s="243">
        <f t="shared" si="15"/>
        <v>0.15100000000000011</v>
      </c>
      <c r="B182" s="243">
        <f t="shared" si="12"/>
        <v>0.84899999999999987</v>
      </c>
      <c r="C182" s="82"/>
      <c r="D182" s="270">
        <f t="shared" si="13"/>
        <v>8.236978872518451</v>
      </c>
      <c r="E182" s="270">
        <f t="shared" si="14"/>
        <v>5.3749500000000001</v>
      </c>
    </row>
    <row r="183" spans="1:5" x14ac:dyDescent="0.5">
      <c r="A183" s="243">
        <f t="shared" si="15"/>
        <v>0.15200000000000011</v>
      </c>
      <c r="B183" s="243">
        <f t="shared" si="12"/>
        <v>0.84799999999999986</v>
      </c>
      <c r="C183" s="82"/>
      <c r="D183" s="270">
        <f t="shared" si="13"/>
        <v>8.2448467055156875</v>
      </c>
      <c r="E183" s="270">
        <f t="shared" si="14"/>
        <v>5.3824000000000005</v>
      </c>
    </row>
    <row r="184" spans="1:5" x14ac:dyDescent="0.5">
      <c r="A184" s="243">
        <f t="shared" si="15"/>
        <v>0.15300000000000011</v>
      </c>
      <c r="B184" s="243">
        <f t="shared" si="12"/>
        <v>0.84699999999999986</v>
      </c>
      <c r="C184" s="82"/>
      <c r="D184" s="270">
        <f t="shared" si="13"/>
        <v>8.2527145385129224</v>
      </c>
      <c r="E184" s="270">
        <f t="shared" si="14"/>
        <v>5.3898500000000009</v>
      </c>
    </row>
    <row r="185" spans="1:5" x14ac:dyDescent="0.5">
      <c r="A185" s="243">
        <f t="shared" si="15"/>
        <v>0.15400000000000011</v>
      </c>
      <c r="B185" s="243">
        <f t="shared" si="12"/>
        <v>0.84599999999999986</v>
      </c>
      <c r="C185" s="82"/>
      <c r="D185" s="270">
        <f t="shared" si="13"/>
        <v>8.2605823715101589</v>
      </c>
      <c r="E185" s="270">
        <f t="shared" si="14"/>
        <v>5.3973000000000004</v>
      </c>
    </row>
    <row r="186" spans="1:5" x14ac:dyDescent="0.5">
      <c r="A186" s="243">
        <f t="shared" si="15"/>
        <v>0.15500000000000011</v>
      </c>
      <c r="B186" s="243">
        <f t="shared" si="12"/>
        <v>0.84499999999999986</v>
      </c>
      <c r="C186" s="82"/>
      <c r="D186" s="270">
        <f t="shared" si="13"/>
        <v>8.2684502045073938</v>
      </c>
      <c r="E186" s="270">
        <f t="shared" si="14"/>
        <v>5.4047500000000008</v>
      </c>
    </row>
    <row r="187" spans="1:5" x14ac:dyDescent="0.5">
      <c r="A187" s="243">
        <f t="shared" si="15"/>
        <v>0.15600000000000011</v>
      </c>
      <c r="B187" s="243">
        <f t="shared" si="12"/>
        <v>0.84399999999999986</v>
      </c>
      <c r="C187" s="82"/>
      <c r="D187" s="270">
        <f t="shared" si="13"/>
        <v>8.2763180375046304</v>
      </c>
      <c r="E187" s="270">
        <f t="shared" si="14"/>
        <v>5.4122000000000003</v>
      </c>
    </row>
    <row r="188" spans="1:5" x14ac:dyDescent="0.5">
      <c r="A188" s="243">
        <f t="shared" si="15"/>
        <v>0.15700000000000011</v>
      </c>
      <c r="B188" s="243">
        <f t="shared" si="12"/>
        <v>0.84299999999999986</v>
      </c>
      <c r="C188" s="82"/>
      <c r="D188" s="270">
        <f t="shared" si="13"/>
        <v>8.2841858705018652</v>
      </c>
      <c r="E188" s="270">
        <f t="shared" si="14"/>
        <v>5.4196500000000007</v>
      </c>
    </row>
    <row r="189" spans="1:5" x14ac:dyDescent="0.5">
      <c r="A189" s="243">
        <f t="shared" si="15"/>
        <v>0.15800000000000011</v>
      </c>
      <c r="B189" s="243">
        <f t="shared" si="12"/>
        <v>0.84199999999999986</v>
      </c>
      <c r="C189" s="82"/>
      <c r="D189" s="270">
        <f t="shared" si="13"/>
        <v>8.2920537034991018</v>
      </c>
      <c r="E189" s="270">
        <f t="shared" si="14"/>
        <v>5.4271000000000011</v>
      </c>
    </row>
    <row r="190" spans="1:5" x14ac:dyDescent="0.5">
      <c r="A190" s="243">
        <f t="shared" si="15"/>
        <v>0.15900000000000011</v>
      </c>
      <c r="B190" s="243">
        <f t="shared" si="12"/>
        <v>0.84099999999999986</v>
      </c>
      <c r="C190" s="82"/>
      <c r="D190" s="270">
        <f t="shared" si="13"/>
        <v>8.2999215364963383</v>
      </c>
      <c r="E190" s="270">
        <f t="shared" si="14"/>
        <v>5.4345500000000007</v>
      </c>
    </row>
    <row r="191" spans="1:5" x14ac:dyDescent="0.5">
      <c r="A191" s="243">
        <f t="shared" si="15"/>
        <v>0.16000000000000011</v>
      </c>
      <c r="B191" s="243">
        <f t="shared" si="12"/>
        <v>0.83999999999999986</v>
      </c>
      <c r="C191" s="82"/>
      <c r="D191" s="270">
        <f t="shared" si="13"/>
        <v>8.3077893694935732</v>
      </c>
      <c r="E191" s="270">
        <f t="shared" si="14"/>
        <v>5.4420000000000002</v>
      </c>
    </row>
    <row r="192" spans="1:5" x14ac:dyDescent="0.5">
      <c r="A192" s="243">
        <f t="shared" si="15"/>
        <v>0.16100000000000012</v>
      </c>
      <c r="B192" s="243">
        <f t="shared" si="12"/>
        <v>0.83899999999999986</v>
      </c>
      <c r="C192" s="82"/>
      <c r="D192" s="270">
        <f t="shared" si="13"/>
        <v>8.315657202490808</v>
      </c>
      <c r="E192" s="270">
        <f t="shared" si="14"/>
        <v>5.4494500000000006</v>
      </c>
    </row>
    <row r="193" spans="1:5" x14ac:dyDescent="0.5">
      <c r="A193" s="243">
        <f t="shared" si="15"/>
        <v>0.16200000000000012</v>
      </c>
      <c r="B193" s="243">
        <f t="shared" si="12"/>
        <v>0.83799999999999986</v>
      </c>
      <c r="C193" s="82"/>
      <c r="D193" s="270">
        <f t="shared" si="13"/>
        <v>8.3235250354880446</v>
      </c>
      <c r="E193" s="270">
        <f t="shared" si="14"/>
        <v>5.456900000000001</v>
      </c>
    </row>
    <row r="194" spans="1:5" x14ac:dyDescent="0.5">
      <c r="A194" s="243">
        <f t="shared" si="15"/>
        <v>0.16300000000000012</v>
      </c>
      <c r="B194" s="243">
        <f t="shared" si="12"/>
        <v>0.83699999999999986</v>
      </c>
      <c r="C194" s="82"/>
      <c r="D194" s="270">
        <f t="shared" si="13"/>
        <v>8.3313928684852812</v>
      </c>
      <c r="E194" s="270">
        <f t="shared" si="14"/>
        <v>5.4643500000000005</v>
      </c>
    </row>
    <row r="195" spans="1:5" x14ac:dyDescent="0.5">
      <c r="A195" s="243">
        <f t="shared" si="15"/>
        <v>0.16400000000000012</v>
      </c>
      <c r="B195" s="243">
        <f t="shared" si="12"/>
        <v>0.83599999999999985</v>
      </c>
      <c r="C195" s="82"/>
      <c r="D195" s="270">
        <f t="shared" si="13"/>
        <v>8.339260701482516</v>
      </c>
      <c r="E195" s="270">
        <f t="shared" si="14"/>
        <v>5.4718000000000009</v>
      </c>
    </row>
    <row r="196" spans="1:5" x14ac:dyDescent="0.5">
      <c r="A196" s="243">
        <f t="shared" si="15"/>
        <v>0.16500000000000012</v>
      </c>
      <c r="B196" s="243">
        <f t="shared" si="12"/>
        <v>0.83499999999999985</v>
      </c>
      <c r="C196" s="82"/>
      <c r="D196" s="270">
        <f t="shared" si="13"/>
        <v>8.3471285344797526</v>
      </c>
      <c r="E196" s="270">
        <f t="shared" si="14"/>
        <v>5.4792500000000004</v>
      </c>
    </row>
    <row r="197" spans="1:5" x14ac:dyDescent="0.5">
      <c r="A197" s="243">
        <f t="shared" si="15"/>
        <v>0.16600000000000012</v>
      </c>
      <c r="B197" s="243">
        <f t="shared" si="12"/>
        <v>0.83399999999999985</v>
      </c>
      <c r="C197" s="82"/>
      <c r="D197" s="270">
        <f t="shared" si="13"/>
        <v>8.3549963674769874</v>
      </c>
      <c r="E197" s="270">
        <f t="shared" si="14"/>
        <v>5.4867000000000008</v>
      </c>
    </row>
    <row r="198" spans="1:5" x14ac:dyDescent="0.5">
      <c r="A198" s="243">
        <f t="shared" si="15"/>
        <v>0.16700000000000012</v>
      </c>
      <c r="B198" s="243">
        <f t="shared" si="12"/>
        <v>0.83299999999999985</v>
      </c>
      <c r="C198" s="82"/>
      <c r="D198" s="270">
        <f t="shared" si="13"/>
        <v>8.362864200474224</v>
      </c>
      <c r="E198" s="270">
        <f t="shared" si="14"/>
        <v>5.4941500000000012</v>
      </c>
    </row>
    <row r="199" spans="1:5" x14ac:dyDescent="0.5">
      <c r="A199" s="243">
        <f t="shared" si="15"/>
        <v>0.16800000000000012</v>
      </c>
      <c r="B199" s="243">
        <f t="shared" si="12"/>
        <v>0.83199999999999985</v>
      </c>
      <c r="C199" s="82"/>
      <c r="D199" s="270">
        <f t="shared" si="13"/>
        <v>8.3707320334714606</v>
      </c>
      <c r="E199" s="270">
        <f t="shared" si="14"/>
        <v>5.5016000000000007</v>
      </c>
    </row>
    <row r="200" spans="1:5" x14ac:dyDescent="0.5">
      <c r="A200" s="243">
        <f t="shared" si="15"/>
        <v>0.16900000000000012</v>
      </c>
      <c r="B200" s="243">
        <f t="shared" si="12"/>
        <v>0.83099999999999985</v>
      </c>
      <c r="C200" s="82"/>
      <c r="D200" s="270">
        <f t="shared" si="13"/>
        <v>8.3785998664686954</v>
      </c>
      <c r="E200" s="270">
        <f t="shared" si="14"/>
        <v>5.5090500000000002</v>
      </c>
    </row>
    <row r="201" spans="1:5" x14ac:dyDescent="0.5">
      <c r="A201" s="243">
        <f t="shared" si="15"/>
        <v>0.17000000000000012</v>
      </c>
      <c r="B201" s="243">
        <f t="shared" si="12"/>
        <v>0.82999999999999985</v>
      </c>
      <c r="C201" s="82"/>
      <c r="D201" s="270">
        <f t="shared" si="13"/>
        <v>8.386467699465932</v>
      </c>
      <c r="E201" s="270">
        <f t="shared" si="14"/>
        <v>5.5165000000000006</v>
      </c>
    </row>
    <row r="202" spans="1:5" x14ac:dyDescent="0.5">
      <c r="A202" s="243">
        <f t="shared" si="15"/>
        <v>0.17100000000000012</v>
      </c>
      <c r="B202" s="243">
        <f t="shared" si="12"/>
        <v>0.82899999999999985</v>
      </c>
      <c r="C202" s="82"/>
      <c r="D202" s="270">
        <f t="shared" si="13"/>
        <v>8.3943355324631685</v>
      </c>
      <c r="E202" s="270">
        <f t="shared" si="14"/>
        <v>5.523950000000001</v>
      </c>
    </row>
    <row r="203" spans="1:5" x14ac:dyDescent="0.5">
      <c r="A203" s="243">
        <f t="shared" si="15"/>
        <v>0.17200000000000013</v>
      </c>
      <c r="B203" s="243">
        <f t="shared" si="12"/>
        <v>0.82799999999999985</v>
      </c>
      <c r="C203" s="82"/>
      <c r="D203" s="270">
        <f t="shared" si="13"/>
        <v>8.4022033654604034</v>
      </c>
      <c r="E203" s="270">
        <f t="shared" si="14"/>
        <v>5.5314000000000005</v>
      </c>
    </row>
    <row r="204" spans="1:5" x14ac:dyDescent="0.5">
      <c r="A204" s="243">
        <f t="shared" si="15"/>
        <v>0.17300000000000013</v>
      </c>
      <c r="B204" s="243">
        <f t="shared" si="12"/>
        <v>0.82699999999999985</v>
      </c>
      <c r="C204" s="82"/>
      <c r="D204" s="270">
        <f t="shared" si="13"/>
        <v>8.41007119845764</v>
      </c>
      <c r="E204" s="270">
        <f t="shared" si="14"/>
        <v>5.5388500000000009</v>
      </c>
    </row>
    <row r="205" spans="1:5" x14ac:dyDescent="0.5">
      <c r="A205" s="243">
        <f t="shared" si="15"/>
        <v>0.17400000000000013</v>
      </c>
      <c r="B205" s="243">
        <f t="shared" si="12"/>
        <v>0.82599999999999985</v>
      </c>
      <c r="C205" s="82"/>
      <c r="D205" s="270">
        <f t="shared" si="13"/>
        <v>8.4179390314548748</v>
      </c>
      <c r="E205" s="270">
        <f t="shared" si="14"/>
        <v>5.5463000000000005</v>
      </c>
    </row>
    <row r="206" spans="1:5" x14ac:dyDescent="0.5">
      <c r="A206" s="243">
        <f t="shared" si="15"/>
        <v>0.17500000000000013</v>
      </c>
      <c r="B206" s="243">
        <f t="shared" si="12"/>
        <v>0.82499999999999984</v>
      </c>
      <c r="C206" s="82"/>
      <c r="D206" s="270">
        <f t="shared" si="13"/>
        <v>8.4258068644521114</v>
      </c>
      <c r="E206" s="270">
        <f t="shared" si="14"/>
        <v>5.5537500000000009</v>
      </c>
    </row>
    <row r="207" spans="1:5" x14ac:dyDescent="0.5">
      <c r="A207" s="243">
        <f t="shared" si="15"/>
        <v>0.17600000000000013</v>
      </c>
      <c r="B207" s="243">
        <f t="shared" si="12"/>
        <v>0.82399999999999984</v>
      </c>
      <c r="C207" s="82"/>
      <c r="D207" s="270">
        <f t="shared" si="13"/>
        <v>8.4336746974493462</v>
      </c>
      <c r="E207" s="270">
        <f t="shared" si="14"/>
        <v>5.5612000000000013</v>
      </c>
    </row>
    <row r="208" spans="1:5" x14ac:dyDescent="0.5">
      <c r="A208" s="243">
        <f t="shared" si="15"/>
        <v>0.17700000000000013</v>
      </c>
      <c r="B208" s="243">
        <f t="shared" si="12"/>
        <v>0.82299999999999984</v>
      </c>
      <c r="C208" s="82"/>
      <c r="D208" s="270">
        <f t="shared" si="13"/>
        <v>8.4415425304465828</v>
      </c>
      <c r="E208" s="270">
        <f t="shared" si="14"/>
        <v>5.5686500000000008</v>
      </c>
    </row>
    <row r="209" spans="1:5" x14ac:dyDescent="0.5">
      <c r="A209" s="243">
        <f t="shared" si="15"/>
        <v>0.17800000000000013</v>
      </c>
      <c r="B209" s="243">
        <f t="shared" si="12"/>
        <v>0.82199999999999984</v>
      </c>
      <c r="C209" s="82"/>
      <c r="D209" s="270">
        <f t="shared" si="13"/>
        <v>8.4494103634438176</v>
      </c>
      <c r="E209" s="270">
        <f t="shared" si="14"/>
        <v>5.5761000000000003</v>
      </c>
    </row>
    <row r="210" spans="1:5" x14ac:dyDescent="0.5">
      <c r="A210" s="243">
        <f t="shared" si="15"/>
        <v>0.17900000000000013</v>
      </c>
      <c r="B210" s="243">
        <f t="shared" si="12"/>
        <v>0.82099999999999984</v>
      </c>
      <c r="C210" s="82"/>
      <c r="D210" s="270">
        <f t="shared" si="13"/>
        <v>8.4572781964410542</v>
      </c>
      <c r="E210" s="270">
        <f t="shared" si="14"/>
        <v>5.5835500000000007</v>
      </c>
    </row>
    <row r="211" spans="1:5" x14ac:dyDescent="0.5">
      <c r="A211" s="243">
        <f t="shared" si="15"/>
        <v>0.18000000000000013</v>
      </c>
      <c r="B211" s="243">
        <f t="shared" si="12"/>
        <v>0.81999999999999984</v>
      </c>
      <c r="C211" s="82"/>
      <c r="D211" s="270">
        <f t="shared" si="13"/>
        <v>8.4651460294382908</v>
      </c>
      <c r="E211" s="270">
        <f t="shared" si="14"/>
        <v>5.5910000000000011</v>
      </c>
    </row>
    <row r="212" spans="1:5" x14ac:dyDescent="0.5">
      <c r="A212" s="243">
        <f t="shared" si="15"/>
        <v>0.18100000000000013</v>
      </c>
      <c r="B212" s="243">
        <f t="shared" si="12"/>
        <v>0.81899999999999984</v>
      </c>
      <c r="C212" s="82"/>
      <c r="D212" s="270">
        <f t="shared" si="13"/>
        <v>8.4730138624355256</v>
      </c>
      <c r="E212" s="270">
        <f t="shared" si="14"/>
        <v>5.5984500000000006</v>
      </c>
    </row>
    <row r="213" spans="1:5" x14ac:dyDescent="0.5">
      <c r="A213" s="243">
        <f t="shared" si="15"/>
        <v>0.18200000000000013</v>
      </c>
      <c r="B213" s="243">
        <f t="shared" si="12"/>
        <v>0.81799999999999984</v>
      </c>
      <c r="C213" s="82"/>
      <c r="D213" s="270">
        <f t="shared" si="13"/>
        <v>8.4808816954327622</v>
      </c>
      <c r="E213" s="270">
        <f t="shared" si="14"/>
        <v>5.6059000000000001</v>
      </c>
    </row>
    <row r="214" spans="1:5" x14ac:dyDescent="0.5">
      <c r="A214" s="243">
        <f t="shared" si="15"/>
        <v>0.18300000000000013</v>
      </c>
      <c r="B214" s="243">
        <f t="shared" si="12"/>
        <v>0.81699999999999984</v>
      </c>
      <c r="C214" s="82"/>
      <c r="D214" s="270">
        <f t="shared" si="13"/>
        <v>8.488749528429997</v>
      </c>
      <c r="E214" s="270">
        <f t="shared" si="14"/>
        <v>5.6133500000000005</v>
      </c>
    </row>
    <row r="215" spans="1:5" x14ac:dyDescent="0.5">
      <c r="A215" s="243">
        <f t="shared" si="15"/>
        <v>0.18400000000000014</v>
      </c>
      <c r="B215" s="243">
        <f t="shared" si="12"/>
        <v>0.81599999999999984</v>
      </c>
      <c r="C215" s="82"/>
      <c r="D215" s="270">
        <f t="shared" si="13"/>
        <v>8.4966173614272336</v>
      </c>
      <c r="E215" s="270">
        <f t="shared" si="14"/>
        <v>5.6208000000000009</v>
      </c>
    </row>
    <row r="216" spans="1:5" x14ac:dyDescent="0.5">
      <c r="A216" s="243">
        <f t="shared" si="15"/>
        <v>0.18500000000000014</v>
      </c>
      <c r="B216" s="243">
        <f t="shared" si="12"/>
        <v>0.81499999999999984</v>
      </c>
      <c r="C216" s="82"/>
      <c r="D216" s="270">
        <f t="shared" si="13"/>
        <v>8.5044851944244684</v>
      </c>
      <c r="E216" s="270">
        <f t="shared" si="14"/>
        <v>5.6282500000000013</v>
      </c>
    </row>
    <row r="217" spans="1:5" x14ac:dyDescent="0.5">
      <c r="A217" s="243">
        <f t="shared" si="15"/>
        <v>0.18600000000000014</v>
      </c>
      <c r="B217" s="243">
        <f t="shared" si="12"/>
        <v>0.81399999999999983</v>
      </c>
      <c r="C217" s="82"/>
      <c r="D217" s="270">
        <f t="shared" si="13"/>
        <v>8.512353027421705</v>
      </c>
      <c r="E217" s="270">
        <f t="shared" si="14"/>
        <v>5.6357000000000008</v>
      </c>
    </row>
    <row r="218" spans="1:5" x14ac:dyDescent="0.5">
      <c r="A218" s="243">
        <f t="shared" si="15"/>
        <v>0.18700000000000014</v>
      </c>
      <c r="B218" s="243">
        <f t="shared" si="12"/>
        <v>0.81299999999999983</v>
      </c>
      <c r="C218" s="82"/>
      <c r="D218" s="270">
        <f t="shared" si="13"/>
        <v>8.5202208604189416</v>
      </c>
      <c r="E218" s="270">
        <f t="shared" si="14"/>
        <v>5.6431500000000003</v>
      </c>
    </row>
    <row r="219" spans="1:5" x14ac:dyDescent="0.5">
      <c r="A219" s="243">
        <f t="shared" si="15"/>
        <v>0.18800000000000014</v>
      </c>
      <c r="B219" s="243">
        <f t="shared" si="12"/>
        <v>0.81199999999999983</v>
      </c>
      <c r="C219" s="82"/>
      <c r="D219" s="270">
        <f t="shared" si="13"/>
        <v>8.5280886934161764</v>
      </c>
      <c r="E219" s="270">
        <f t="shared" si="14"/>
        <v>5.6506000000000007</v>
      </c>
    </row>
    <row r="220" spans="1:5" x14ac:dyDescent="0.5">
      <c r="A220" s="243">
        <f t="shared" si="15"/>
        <v>0.18900000000000014</v>
      </c>
      <c r="B220" s="243">
        <f t="shared" si="12"/>
        <v>0.81099999999999983</v>
      </c>
      <c r="C220" s="82"/>
      <c r="D220" s="270">
        <f t="shared" si="13"/>
        <v>8.535956526413413</v>
      </c>
      <c r="E220" s="270">
        <f t="shared" si="14"/>
        <v>5.6580500000000011</v>
      </c>
    </row>
    <row r="221" spans="1:5" x14ac:dyDescent="0.5">
      <c r="A221" s="243">
        <f t="shared" si="15"/>
        <v>0.19000000000000014</v>
      </c>
      <c r="B221" s="243">
        <f t="shared" si="12"/>
        <v>0.80999999999999983</v>
      </c>
      <c r="C221" s="82"/>
      <c r="D221" s="270">
        <f t="shared" si="13"/>
        <v>8.5438243594106478</v>
      </c>
      <c r="E221" s="270">
        <f t="shared" si="14"/>
        <v>5.6655000000000015</v>
      </c>
    </row>
    <row r="222" spans="1:5" x14ac:dyDescent="0.5">
      <c r="A222" s="243">
        <f t="shared" si="15"/>
        <v>0.19100000000000014</v>
      </c>
      <c r="B222" s="243">
        <f t="shared" si="12"/>
        <v>0.80899999999999983</v>
      </c>
      <c r="C222" s="82"/>
      <c r="D222" s="270">
        <f t="shared" si="13"/>
        <v>8.5516921924078844</v>
      </c>
      <c r="E222" s="270">
        <f t="shared" si="14"/>
        <v>5.6729500000000002</v>
      </c>
    </row>
    <row r="223" spans="1:5" x14ac:dyDescent="0.5">
      <c r="A223" s="243">
        <f t="shared" si="15"/>
        <v>0.19200000000000014</v>
      </c>
      <c r="B223" s="243">
        <f t="shared" ref="B223:B286" si="16">1-A223</f>
        <v>0.80799999999999983</v>
      </c>
      <c r="C223" s="82"/>
      <c r="D223" s="270">
        <f t="shared" ref="D223:D286" si="17">SQRT((A223*$B$7)^2+(B223*$B$8)^2+2*$B$7*A223*$B$8*B223*$D$12)</f>
        <v>8.559560025405121</v>
      </c>
      <c r="E223" s="270">
        <f t="shared" ref="E223:E286" si="18">+A223*$B$5+B223*$B$6</f>
        <v>5.6804000000000006</v>
      </c>
    </row>
    <row r="224" spans="1:5" x14ac:dyDescent="0.5">
      <c r="A224" s="243">
        <f t="shared" si="15"/>
        <v>0.19300000000000014</v>
      </c>
      <c r="B224" s="243">
        <f t="shared" si="16"/>
        <v>0.80699999999999983</v>
      </c>
      <c r="C224" s="82"/>
      <c r="D224" s="270">
        <f t="shared" si="17"/>
        <v>8.5674278584023558</v>
      </c>
      <c r="E224" s="270">
        <f t="shared" si="18"/>
        <v>5.687850000000001</v>
      </c>
    </row>
    <row r="225" spans="1:5" x14ac:dyDescent="0.5">
      <c r="A225" s="243">
        <f t="shared" si="15"/>
        <v>0.19400000000000014</v>
      </c>
      <c r="B225" s="243">
        <f t="shared" si="16"/>
        <v>0.80599999999999983</v>
      </c>
      <c r="C225" s="82"/>
      <c r="D225" s="270">
        <f t="shared" si="17"/>
        <v>8.5752956913995924</v>
      </c>
      <c r="E225" s="270">
        <f t="shared" si="18"/>
        <v>5.6953000000000005</v>
      </c>
    </row>
    <row r="226" spans="1:5" x14ac:dyDescent="0.5">
      <c r="A226" s="243">
        <f t="shared" ref="A226:A289" si="19">+A225+0.1%</f>
        <v>0.19500000000000015</v>
      </c>
      <c r="B226" s="243">
        <f t="shared" si="16"/>
        <v>0.80499999999999983</v>
      </c>
      <c r="C226" s="82"/>
      <c r="D226" s="270">
        <f t="shared" si="17"/>
        <v>8.5831635243968272</v>
      </c>
      <c r="E226" s="270">
        <f t="shared" si="18"/>
        <v>5.7027500000000009</v>
      </c>
    </row>
    <row r="227" spans="1:5" x14ac:dyDescent="0.5">
      <c r="A227" s="243">
        <f t="shared" si="19"/>
        <v>0.19600000000000015</v>
      </c>
      <c r="B227" s="243">
        <f t="shared" si="16"/>
        <v>0.80399999999999983</v>
      </c>
      <c r="C227" s="82"/>
      <c r="D227" s="270">
        <f t="shared" si="17"/>
        <v>8.591031357394062</v>
      </c>
      <c r="E227" s="270">
        <f t="shared" si="18"/>
        <v>5.7102000000000004</v>
      </c>
    </row>
    <row r="228" spans="1:5" x14ac:dyDescent="0.5">
      <c r="A228" s="243">
        <f t="shared" si="19"/>
        <v>0.19700000000000015</v>
      </c>
      <c r="B228" s="243">
        <f t="shared" si="16"/>
        <v>0.80299999999999983</v>
      </c>
      <c r="C228" s="82"/>
      <c r="D228" s="270">
        <f t="shared" si="17"/>
        <v>8.5988991903913004</v>
      </c>
      <c r="E228" s="270">
        <f t="shared" si="18"/>
        <v>5.7176500000000008</v>
      </c>
    </row>
    <row r="229" spans="1:5" x14ac:dyDescent="0.5">
      <c r="A229" s="243">
        <f t="shared" si="19"/>
        <v>0.19800000000000015</v>
      </c>
      <c r="B229" s="243">
        <f t="shared" si="16"/>
        <v>0.80199999999999982</v>
      </c>
      <c r="C229" s="82"/>
      <c r="D229" s="270">
        <f t="shared" si="17"/>
        <v>8.6067670233885352</v>
      </c>
      <c r="E229" s="270">
        <f t="shared" si="18"/>
        <v>5.7251000000000012</v>
      </c>
    </row>
    <row r="230" spans="1:5" x14ac:dyDescent="0.5">
      <c r="A230" s="243">
        <f t="shared" si="19"/>
        <v>0.19900000000000015</v>
      </c>
      <c r="B230" s="243">
        <f t="shared" si="16"/>
        <v>0.80099999999999982</v>
      </c>
      <c r="C230" s="82"/>
      <c r="D230" s="270">
        <f t="shared" si="17"/>
        <v>8.61463485638577</v>
      </c>
      <c r="E230" s="270">
        <f t="shared" si="18"/>
        <v>5.7325500000000016</v>
      </c>
    </row>
    <row r="231" spans="1:5" x14ac:dyDescent="0.5">
      <c r="A231" s="243">
        <f t="shared" si="19"/>
        <v>0.20000000000000015</v>
      </c>
      <c r="B231" s="243">
        <f t="shared" si="16"/>
        <v>0.79999999999999982</v>
      </c>
      <c r="C231" s="82"/>
      <c r="D231" s="270">
        <f t="shared" si="17"/>
        <v>8.6225026893830066</v>
      </c>
      <c r="E231" s="270">
        <f t="shared" si="18"/>
        <v>5.7400000000000011</v>
      </c>
    </row>
    <row r="232" spans="1:5" x14ac:dyDescent="0.5">
      <c r="A232" s="243">
        <f t="shared" si="19"/>
        <v>0.20100000000000015</v>
      </c>
      <c r="B232" s="243">
        <f t="shared" si="16"/>
        <v>0.79899999999999982</v>
      </c>
      <c r="C232" s="82"/>
      <c r="D232" s="270">
        <f t="shared" si="17"/>
        <v>8.6303705223802414</v>
      </c>
      <c r="E232" s="270">
        <f t="shared" si="18"/>
        <v>5.7474500000000006</v>
      </c>
    </row>
    <row r="233" spans="1:5" x14ac:dyDescent="0.5">
      <c r="A233" s="243">
        <f t="shared" si="19"/>
        <v>0.20200000000000015</v>
      </c>
      <c r="B233" s="243">
        <f t="shared" si="16"/>
        <v>0.79799999999999982</v>
      </c>
      <c r="C233" s="82"/>
      <c r="D233" s="270">
        <f t="shared" si="17"/>
        <v>8.638238355377478</v>
      </c>
      <c r="E233" s="270">
        <f t="shared" si="18"/>
        <v>5.754900000000001</v>
      </c>
    </row>
    <row r="234" spans="1:5" x14ac:dyDescent="0.5">
      <c r="A234" s="243">
        <f t="shared" si="19"/>
        <v>0.20300000000000015</v>
      </c>
      <c r="B234" s="243">
        <f t="shared" si="16"/>
        <v>0.79699999999999982</v>
      </c>
      <c r="C234" s="82"/>
      <c r="D234" s="270">
        <f t="shared" si="17"/>
        <v>8.6461061883747146</v>
      </c>
      <c r="E234" s="270">
        <f t="shared" si="18"/>
        <v>5.7623500000000014</v>
      </c>
    </row>
    <row r="235" spans="1:5" x14ac:dyDescent="0.5">
      <c r="A235" s="243">
        <f t="shared" si="19"/>
        <v>0.20400000000000015</v>
      </c>
      <c r="B235" s="243">
        <f t="shared" si="16"/>
        <v>0.79599999999999982</v>
      </c>
      <c r="C235" s="82"/>
      <c r="D235" s="270">
        <f t="shared" si="17"/>
        <v>8.6539740213719512</v>
      </c>
      <c r="E235" s="270">
        <f t="shared" si="18"/>
        <v>5.7698000000000009</v>
      </c>
    </row>
    <row r="236" spans="1:5" x14ac:dyDescent="0.5">
      <c r="A236" s="243">
        <f t="shared" si="19"/>
        <v>0.20500000000000015</v>
      </c>
      <c r="B236" s="243">
        <f t="shared" si="16"/>
        <v>0.79499999999999982</v>
      </c>
      <c r="C236" s="82"/>
      <c r="D236" s="270">
        <f t="shared" si="17"/>
        <v>8.661841854369186</v>
      </c>
      <c r="E236" s="270">
        <f t="shared" si="18"/>
        <v>5.7772500000000004</v>
      </c>
    </row>
    <row r="237" spans="1:5" x14ac:dyDescent="0.5">
      <c r="A237" s="243">
        <f t="shared" si="19"/>
        <v>0.20600000000000016</v>
      </c>
      <c r="B237" s="243">
        <f t="shared" si="16"/>
        <v>0.79399999999999982</v>
      </c>
      <c r="C237" s="82"/>
      <c r="D237" s="270">
        <f t="shared" si="17"/>
        <v>8.6697096873664226</v>
      </c>
      <c r="E237" s="270">
        <f t="shared" si="18"/>
        <v>5.7847000000000008</v>
      </c>
    </row>
    <row r="238" spans="1:5" x14ac:dyDescent="0.5">
      <c r="A238" s="243">
        <f t="shared" si="19"/>
        <v>0.20700000000000016</v>
      </c>
      <c r="B238" s="243">
        <f t="shared" si="16"/>
        <v>0.79299999999999982</v>
      </c>
      <c r="C238" s="82"/>
      <c r="D238" s="270">
        <f t="shared" si="17"/>
        <v>8.6775775203636574</v>
      </c>
      <c r="E238" s="270">
        <f t="shared" si="18"/>
        <v>5.7921500000000012</v>
      </c>
    </row>
    <row r="239" spans="1:5" x14ac:dyDescent="0.5">
      <c r="A239" s="243">
        <f t="shared" si="19"/>
        <v>0.20800000000000016</v>
      </c>
      <c r="B239" s="243">
        <f t="shared" si="16"/>
        <v>0.79199999999999982</v>
      </c>
      <c r="C239" s="82"/>
      <c r="D239" s="270">
        <f t="shared" si="17"/>
        <v>8.685445353360894</v>
      </c>
      <c r="E239" s="270">
        <f t="shared" si="18"/>
        <v>5.7996000000000008</v>
      </c>
    </row>
    <row r="240" spans="1:5" x14ac:dyDescent="0.5">
      <c r="A240" s="243">
        <f t="shared" si="19"/>
        <v>0.20900000000000016</v>
      </c>
      <c r="B240" s="243">
        <f t="shared" si="16"/>
        <v>0.79099999999999981</v>
      </c>
      <c r="C240" s="82"/>
      <c r="D240" s="270">
        <f t="shared" si="17"/>
        <v>8.6933131863581288</v>
      </c>
      <c r="E240" s="270">
        <f t="shared" si="18"/>
        <v>5.8070500000000012</v>
      </c>
    </row>
    <row r="241" spans="1:5" x14ac:dyDescent="0.5">
      <c r="A241" s="243">
        <f t="shared" si="19"/>
        <v>0.21000000000000016</v>
      </c>
      <c r="B241" s="243">
        <f t="shared" si="16"/>
        <v>0.78999999999999981</v>
      </c>
      <c r="C241" s="82"/>
      <c r="D241" s="270">
        <f t="shared" si="17"/>
        <v>8.7011810193553654</v>
      </c>
      <c r="E241" s="270">
        <f t="shared" si="18"/>
        <v>5.8145000000000007</v>
      </c>
    </row>
    <row r="242" spans="1:5" x14ac:dyDescent="0.5">
      <c r="A242" s="243">
        <f t="shared" si="19"/>
        <v>0.21100000000000016</v>
      </c>
      <c r="B242" s="243">
        <f t="shared" si="16"/>
        <v>0.78899999999999981</v>
      </c>
      <c r="C242" s="82"/>
      <c r="D242" s="270">
        <f t="shared" si="17"/>
        <v>8.7090488523526002</v>
      </c>
      <c r="E242" s="270">
        <f t="shared" si="18"/>
        <v>5.8219500000000011</v>
      </c>
    </row>
    <row r="243" spans="1:5" x14ac:dyDescent="0.5">
      <c r="A243" s="243">
        <f t="shared" si="19"/>
        <v>0.21200000000000016</v>
      </c>
      <c r="B243" s="243">
        <f t="shared" si="16"/>
        <v>0.78799999999999981</v>
      </c>
      <c r="C243" s="82"/>
      <c r="D243" s="270">
        <f t="shared" si="17"/>
        <v>8.7169166853498368</v>
      </c>
      <c r="E243" s="270">
        <f t="shared" si="18"/>
        <v>5.8294000000000015</v>
      </c>
    </row>
    <row r="244" spans="1:5" x14ac:dyDescent="0.5">
      <c r="A244" s="243">
        <f t="shared" si="19"/>
        <v>0.21300000000000016</v>
      </c>
      <c r="B244" s="243">
        <f t="shared" si="16"/>
        <v>0.78699999999999981</v>
      </c>
      <c r="C244" s="82"/>
      <c r="D244" s="270">
        <f t="shared" si="17"/>
        <v>8.7247845183470716</v>
      </c>
      <c r="E244" s="270">
        <f t="shared" si="18"/>
        <v>5.8368500000000001</v>
      </c>
    </row>
    <row r="245" spans="1:5" x14ac:dyDescent="0.5">
      <c r="A245" s="243">
        <f t="shared" si="19"/>
        <v>0.21400000000000016</v>
      </c>
      <c r="B245" s="243">
        <f t="shared" si="16"/>
        <v>0.78599999999999981</v>
      </c>
      <c r="C245" s="82"/>
      <c r="D245" s="270">
        <f t="shared" si="17"/>
        <v>8.7326523513443082</v>
      </c>
      <c r="E245" s="270">
        <f t="shared" si="18"/>
        <v>5.8443000000000005</v>
      </c>
    </row>
    <row r="246" spans="1:5" x14ac:dyDescent="0.5">
      <c r="A246" s="243">
        <f t="shared" si="19"/>
        <v>0.21500000000000016</v>
      </c>
      <c r="B246" s="243">
        <f t="shared" si="16"/>
        <v>0.78499999999999981</v>
      </c>
      <c r="C246" s="82"/>
      <c r="D246" s="270">
        <f t="shared" si="17"/>
        <v>8.740520184341543</v>
      </c>
      <c r="E246" s="270">
        <f t="shared" si="18"/>
        <v>5.8517500000000009</v>
      </c>
    </row>
    <row r="247" spans="1:5" x14ac:dyDescent="0.5">
      <c r="A247" s="243">
        <f t="shared" si="19"/>
        <v>0.21600000000000016</v>
      </c>
      <c r="B247" s="243">
        <f t="shared" si="16"/>
        <v>0.78399999999999981</v>
      </c>
      <c r="C247" s="82"/>
      <c r="D247" s="270">
        <f t="shared" si="17"/>
        <v>8.7483880173387796</v>
      </c>
      <c r="E247" s="270">
        <f t="shared" si="18"/>
        <v>5.8592000000000013</v>
      </c>
    </row>
    <row r="248" spans="1:5" x14ac:dyDescent="0.5">
      <c r="A248" s="243">
        <f t="shared" si="19"/>
        <v>0.21700000000000016</v>
      </c>
      <c r="B248" s="243">
        <f t="shared" si="16"/>
        <v>0.78299999999999981</v>
      </c>
      <c r="C248" s="82"/>
      <c r="D248" s="270">
        <f t="shared" si="17"/>
        <v>8.7562558503360144</v>
      </c>
      <c r="E248" s="270">
        <f t="shared" si="18"/>
        <v>5.8666500000000008</v>
      </c>
    </row>
    <row r="249" spans="1:5" x14ac:dyDescent="0.5">
      <c r="A249" s="243">
        <f t="shared" si="19"/>
        <v>0.21800000000000017</v>
      </c>
      <c r="B249" s="243">
        <f t="shared" si="16"/>
        <v>0.78199999999999981</v>
      </c>
      <c r="C249" s="82"/>
      <c r="D249" s="270">
        <f t="shared" si="17"/>
        <v>8.764123683333251</v>
      </c>
      <c r="E249" s="270">
        <f t="shared" si="18"/>
        <v>5.8741000000000012</v>
      </c>
    </row>
    <row r="250" spans="1:5" x14ac:dyDescent="0.5">
      <c r="A250" s="243">
        <f t="shared" si="19"/>
        <v>0.21900000000000017</v>
      </c>
      <c r="B250" s="243">
        <f t="shared" si="16"/>
        <v>0.78099999999999981</v>
      </c>
      <c r="C250" s="82"/>
      <c r="D250" s="270">
        <f t="shared" si="17"/>
        <v>8.7719915163304876</v>
      </c>
      <c r="E250" s="270">
        <f t="shared" si="18"/>
        <v>5.8815500000000007</v>
      </c>
    </row>
    <row r="251" spans="1:5" x14ac:dyDescent="0.5">
      <c r="A251" s="243">
        <f t="shared" si="19"/>
        <v>0.22000000000000017</v>
      </c>
      <c r="B251" s="243">
        <f t="shared" si="16"/>
        <v>0.7799999999999998</v>
      </c>
      <c r="C251" s="82"/>
      <c r="D251" s="270">
        <f t="shared" si="17"/>
        <v>8.7798593493277224</v>
      </c>
      <c r="E251" s="270">
        <f t="shared" si="18"/>
        <v>5.8890000000000011</v>
      </c>
    </row>
    <row r="252" spans="1:5" x14ac:dyDescent="0.5">
      <c r="A252" s="243">
        <f t="shared" si="19"/>
        <v>0.22100000000000017</v>
      </c>
      <c r="B252" s="243">
        <f t="shared" si="16"/>
        <v>0.7789999999999998</v>
      </c>
      <c r="C252" s="82"/>
      <c r="D252" s="270">
        <f t="shared" si="17"/>
        <v>8.787727182324959</v>
      </c>
      <c r="E252" s="270">
        <f t="shared" si="18"/>
        <v>5.8964500000000015</v>
      </c>
    </row>
    <row r="253" spans="1:5" x14ac:dyDescent="0.5">
      <c r="A253" s="243">
        <f t="shared" si="19"/>
        <v>0.22200000000000017</v>
      </c>
      <c r="B253" s="243">
        <f t="shared" si="16"/>
        <v>0.7779999999999998</v>
      </c>
      <c r="C253" s="82"/>
      <c r="D253" s="270">
        <f t="shared" si="17"/>
        <v>8.7955950153221938</v>
      </c>
      <c r="E253" s="270">
        <f t="shared" si="18"/>
        <v>5.903900000000001</v>
      </c>
    </row>
    <row r="254" spans="1:5" x14ac:dyDescent="0.5">
      <c r="A254" s="243">
        <f t="shared" si="19"/>
        <v>0.22300000000000017</v>
      </c>
      <c r="B254" s="243">
        <f t="shared" si="16"/>
        <v>0.7769999999999998</v>
      </c>
      <c r="C254" s="82"/>
      <c r="D254" s="270">
        <f t="shared" si="17"/>
        <v>8.8034628483194304</v>
      </c>
      <c r="E254" s="270">
        <f t="shared" si="18"/>
        <v>5.9113500000000005</v>
      </c>
    </row>
    <row r="255" spans="1:5" x14ac:dyDescent="0.5">
      <c r="A255" s="243">
        <f t="shared" si="19"/>
        <v>0.22400000000000017</v>
      </c>
      <c r="B255" s="243">
        <f t="shared" si="16"/>
        <v>0.7759999999999998</v>
      </c>
      <c r="C255" s="82"/>
      <c r="D255" s="270">
        <f t="shared" si="17"/>
        <v>8.811330681316667</v>
      </c>
      <c r="E255" s="270">
        <f t="shared" si="18"/>
        <v>5.9188000000000009</v>
      </c>
    </row>
    <row r="256" spans="1:5" x14ac:dyDescent="0.5">
      <c r="A256" s="243">
        <f t="shared" si="19"/>
        <v>0.22500000000000017</v>
      </c>
      <c r="B256" s="243">
        <f t="shared" si="16"/>
        <v>0.7749999999999998</v>
      </c>
      <c r="C256" s="82"/>
      <c r="D256" s="270">
        <f t="shared" si="17"/>
        <v>8.8191985143139018</v>
      </c>
      <c r="E256" s="270">
        <f t="shared" si="18"/>
        <v>5.9262500000000014</v>
      </c>
    </row>
    <row r="257" spans="1:5" x14ac:dyDescent="0.5">
      <c r="A257" s="243">
        <f t="shared" si="19"/>
        <v>0.22600000000000017</v>
      </c>
      <c r="B257" s="243">
        <f t="shared" si="16"/>
        <v>0.7739999999999998</v>
      </c>
      <c r="C257" s="82"/>
      <c r="D257" s="270">
        <f t="shared" si="17"/>
        <v>8.8270663473111384</v>
      </c>
      <c r="E257" s="270">
        <f t="shared" si="18"/>
        <v>5.9337000000000009</v>
      </c>
    </row>
    <row r="258" spans="1:5" x14ac:dyDescent="0.5">
      <c r="A258" s="243">
        <f t="shared" si="19"/>
        <v>0.22700000000000017</v>
      </c>
      <c r="B258" s="243">
        <f t="shared" si="16"/>
        <v>0.7729999999999998</v>
      </c>
      <c r="C258" s="82"/>
      <c r="D258" s="270">
        <f t="shared" si="17"/>
        <v>8.8349341803083732</v>
      </c>
      <c r="E258" s="270">
        <f t="shared" si="18"/>
        <v>5.9411500000000004</v>
      </c>
    </row>
    <row r="259" spans="1:5" x14ac:dyDescent="0.5">
      <c r="A259" s="243">
        <f t="shared" si="19"/>
        <v>0.22800000000000017</v>
      </c>
      <c r="B259" s="243">
        <f t="shared" si="16"/>
        <v>0.7719999999999998</v>
      </c>
      <c r="C259" s="82"/>
      <c r="D259" s="270">
        <f t="shared" si="17"/>
        <v>8.8428020133056098</v>
      </c>
      <c r="E259" s="270">
        <f t="shared" si="18"/>
        <v>5.9486000000000008</v>
      </c>
    </row>
    <row r="260" spans="1:5" x14ac:dyDescent="0.5">
      <c r="A260" s="243">
        <f t="shared" si="19"/>
        <v>0.22900000000000018</v>
      </c>
      <c r="B260" s="243">
        <f t="shared" si="16"/>
        <v>0.7709999999999998</v>
      </c>
      <c r="C260" s="82"/>
      <c r="D260" s="270">
        <f t="shared" si="17"/>
        <v>8.8506698463028446</v>
      </c>
      <c r="E260" s="270">
        <f t="shared" si="18"/>
        <v>5.9560500000000012</v>
      </c>
    </row>
    <row r="261" spans="1:5" x14ac:dyDescent="0.5">
      <c r="A261" s="243">
        <f t="shared" si="19"/>
        <v>0.23000000000000018</v>
      </c>
      <c r="B261" s="243">
        <f t="shared" si="16"/>
        <v>0.7699999999999998</v>
      </c>
      <c r="C261" s="82"/>
      <c r="D261" s="270">
        <f t="shared" si="17"/>
        <v>8.8585376793000812</v>
      </c>
      <c r="E261" s="270">
        <f t="shared" si="18"/>
        <v>5.9635000000000016</v>
      </c>
    </row>
    <row r="262" spans="1:5" x14ac:dyDescent="0.5">
      <c r="A262" s="243">
        <f t="shared" si="19"/>
        <v>0.23100000000000018</v>
      </c>
      <c r="B262" s="243">
        <f t="shared" si="16"/>
        <v>0.76899999999999979</v>
      </c>
      <c r="C262" s="82"/>
      <c r="D262" s="270">
        <f t="shared" si="17"/>
        <v>8.8664055122973178</v>
      </c>
      <c r="E262" s="270">
        <f t="shared" si="18"/>
        <v>5.9709500000000011</v>
      </c>
    </row>
    <row r="263" spans="1:5" x14ac:dyDescent="0.5">
      <c r="A263" s="243">
        <f t="shared" si="19"/>
        <v>0.23200000000000018</v>
      </c>
      <c r="B263" s="243">
        <f t="shared" si="16"/>
        <v>0.76799999999999979</v>
      </c>
      <c r="C263" s="82"/>
      <c r="D263" s="270">
        <f t="shared" si="17"/>
        <v>8.8742733452945526</v>
      </c>
      <c r="E263" s="270">
        <f t="shared" si="18"/>
        <v>5.9784000000000006</v>
      </c>
    </row>
    <row r="264" spans="1:5" x14ac:dyDescent="0.5">
      <c r="A264" s="243">
        <f t="shared" si="19"/>
        <v>0.23300000000000018</v>
      </c>
      <c r="B264" s="243">
        <f t="shared" si="16"/>
        <v>0.76699999999999979</v>
      </c>
      <c r="C264" s="82"/>
      <c r="D264" s="270">
        <f t="shared" si="17"/>
        <v>8.8821411782917892</v>
      </c>
      <c r="E264" s="270">
        <f t="shared" si="18"/>
        <v>5.985850000000001</v>
      </c>
    </row>
    <row r="265" spans="1:5" x14ac:dyDescent="0.5">
      <c r="A265" s="243">
        <f t="shared" si="19"/>
        <v>0.23400000000000018</v>
      </c>
      <c r="B265" s="243">
        <f t="shared" si="16"/>
        <v>0.76599999999999979</v>
      </c>
      <c r="C265" s="82"/>
      <c r="D265" s="270">
        <f t="shared" si="17"/>
        <v>8.890009011289024</v>
      </c>
      <c r="E265" s="270">
        <f t="shared" si="18"/>
        <v>5.9933000000000014</v>
      </c>
    </row>
    <row r="266" spans="1:5" x14ac:dyDescent="0.5">
      <c r="A266" s="243">
        <f t="shared" si="19"/>
        <v>0.23500000000000018</v>
      </c>
      <c r="B266" s="243">
        <f t="shared" si="16"/>
        <v>0.76499999999999979</v>
      </c>
      <c r="C266" s="82"/>
      <c r="D266" s="270">
        <f t="shared" si="17"/>
        <v>8.8978768442862606</v>
      </c>
      <c r="E266" s="270">
        <f t="shared" si="18"/>
        <v>6.0007500000000018</v>
      </c>
    </row>
    <row r="267" spans="1:5" x14ac:dyDescent="0.5">
      <c r="A267" s="243">
        <f t="shared" si="19"/>
        <v>0.23600000000000018</v>
      </c>
      <c r="B267" s="243">
        <f t="shared" si="16"/>
        <v>0.76399999999999979</v>
      </c>
      <c r="C267" s="82"/>
      <c r="D267" s="270">
        <f t="shared" si="17"/>
        <v>8.9057446772834954</v>
      </c>
      <c r="E267" s="270">
        <f t="shared" si="18"/>
        <v>6.0082000000000004</v>
      </c>
    </row>
    <row r="268" spans="1:5" x14ac:dyDescent="0.5">
      <c r="A268" s="243">
        <f t="shared" si="19"/>
        <v>0.23700000000000018</v>
      </c>
      <c r="B268" s="243">
        <f t="shared" si="16"/>
        <v>0.76299999999999979</v>
      </c>
      <c r="C268" s="82"/>
      <c r="D268" s="270">
        <f t="shared" si="17"/>
        <v>8.913612510280732</v>
      </c>
      <c r="E268" s="270">
        <f t="shared" si="18"/>
        <v>6.0156500000000008</v>
      </c>
    </row>
    <row r="269" spans="1:5" x14ac:dyDescent="0.5">
      <c r="A269" s="243">
        <f t="shared" si="19"/>
        <v>0.23800000000000018</v>
      </c>
      <c r="B269" s="243">
        <f t="shared" si="16"/>
        <v>0.76199999999999979</v>
      </c>
      <c r="C269" s="82"/>
      <c r="D269" s="270">
        <f t="shared" si="17"/>
        <v>8.9214803432779668</v>
      </c>
      <c r="E269" s="270">
        <f t="shared" si="18"/>
        <v>6.0231000000000012</v>
      </c>
    </row>
    <row r="270" spans="1:5" x14ac:dyDescent="0.5">
      <c r="A270" s="243">
        <f t="shared" si="19"/>
        <v>0.23900000000000018</v>
      </c>
      <c r="B270" s="243">
        <f t="shared" si="16"/>
        <v>0.76099999999999979</v>
      </c>
      <c r="C270" s="82"/>
      <c r="D270" s="270">
        <f t="shared" si="17"/>
        <v>8.9293481762752034</v>
      </c>
      <c r="E270" s="270">
        <f t="shared" si="18"/>
        <v>6.0305500000000007</v>
      </c>
    </row>
    <row r="271" spans="1:5" x14ac:dyDescent="0.5">
      <c r="A271" s="243">
        <f t="shared" si="19"/>
        <v>0.24000000000000019</v>
      </c>
      <c r="B271" s="243">
        <f t="shared" si="16"/>
        <v>0.75999999999999979</v>
      </c>
      <c r="C271" s="82"/>
      <c r="D271" s="270">
        <f t="shared" si="17"/>
        <v>8.93721600927244</v>
      </c>
      <c r="E271" s="270">
        <f t="shared" si="18"/>
        <v>6.0380000000000011</v>
      </c>
    </row>
    <row r="272" spans="1:5" x14ac:dyDescent="0.5">
      <c r="A272" s="243">
        <f t="shared" si="19"/>
        <v>0.24100000000000019</v>
      </c>
      <c r="B272" s="243">
        <f t="shared" si="16"/>
        <v>0.75899999999999979</v>
      </c>
      <c r="C272" s="82"/>
      <c r="D272" s="270">
        <f t="shared" si="17"/>
        <v>8.9450838422696748</v>
      </c>
      <c r="E272" s="270">
        <f t="shared" si="18"/>
        <v>6.0454500000000007</v>
      </c>
    </row>
    <row r="273" spans="1:5" x14ac:dyDescent="0.5">
      <c r="A273" s="243">
        <f t="shared" si="19"/>
        <v>0.24200000000000019</v>
      </c>
      <c r="B273" s="243">
        <f t="shared" si="16"/>
        <v>0.75799999999999979</v>
      </c>
      <c r="C273" s="82"/>
      <c r="D273" s="270">
        <f t="shared" si="17"/>
        <v>8.9529516752669114</v>
      </c>
      <c r="E273" s="270">
        <f t="shared" si="18"/>
        <v>6.0529000000000011</v>
      </c>
    </row>
    <row r="274" spans="1:5" x14ac:dyDescent="0.5">
      <c r="A274" s="243">
        <f t="shared" si="19"/>
        <v>0.24300000000000019</v>
      </c>
      <c r="B274" s="243">
        <f t="shared" si="16"/>
        <v>0.75699999999999978</v>
      </c>
      <c r="C274" s="82"/>
      <c r="D274" s="270">
        <f t="shared" si="17"/>
        <v>8.9608195082641462</v>
      </c>
      <c r="E274" s="270">
        <f t="shared" si="18"/>
        <v>6.0603500000000015</v>
      </c>
    </row>
    <row r="275" spans="1:5" x14ac:dyDescent="0.5">
      <c r="A275" s="243">
        <f t="shared" si="19"/>
        <v>0.24400000000000019</v>
      </c>
      <c r="B275" s="243">
        <f t="shared" si="16"/>
        <v>0.75599999999999978</v>
      </c>
      <c r="C275" s="82"/>
      <c r="D275" s="270">
        <f t="shared" si="17"/>
        <v>8.9686873412613828</v>
      </c>
      <c r="E275" s="270">
        <f t="shared" si="18"/>
        <v>6.0678000000000019</v>
      </c>
    </row>
    <row r="276" spans="1:5" x14ac:dyDescent="0.5">
      <c r="A276" s="243">
        <f t="shared" si="19"/>
        <v>0.24500000000000019</v>
      </c>
      <c r="B276" s="243">
        <f t="shared" si="16"/>
        <v>0.75499999999999978</v>
      </c>
      <c r="C276" s="82"/>
      <c r="D276" s="270">
        <f t="shared" si="17"/>
        <v>8.9765551742586176</v>
      </c>
      <c r="E276" s="270">
        <f t="shared" si="18"/>
        <v>6.0752500000000005</v>
      </c>
    </row>
    <row r="277" spans="1:5" x14ac:dyDescent="0.5">
      <c r="A277" s="243">
        <f t="shared" si="19"/>
        <v>0.24600000000000019</v>
      </c>
      <c r="B277" s="243">
        <f t="shared" si="16"/>
        <v>0.75399999999999978</v>
      </c>
      <c r="C277" s="82"/>
      <c r="D277" s="270">
        <f t="shared" si="17"/>
        <v>8.9844230072558542</v>
      </c>
      <c r="E277" s="270">
        <f t="shared" si="18"/>
        <v>6.0827000000000009</v>
      </c>
    </row>
    <row r="278" spans="1:5" x14ac:dyDescent="0.5">
      <c r="A278" s="243">
        <f t="shared" si="19"/>
        <v>0.24700000000000019</v>
      </c>
      <c r="B278" s="243">
        <f t="shared" si="16"/>
        <v>0.75299999999999978</v>
      </c>
      <c r="C278" s="82"/>
      <c r="D278" s="270">
        <f t="shared" si="17"/>
        <v>8.9922908402530908</v>
      </c>
      <c r="E278" s="270">
        <f t="shared" si="18"/>
        <v>6.0901500000000013</v>
      </c>
    </row>
    <row r="279" spans="1:5" x14ac:dyDescent="0.5">
      <c r="A279" s="243">
        <f t="shared" si="19"/>
        <v>0.24800000000000019</v>
      </c>
      <c r="B279" s="243">
        <f t="shared" si="16"/>
        <v>0.75199999999999978</v>
      </c>
      <c r="C279" s="82"/>
      <c r="D279" s="270">
        <f t="shared" si="17"/>
        <v>9.0001586732503256</v>
      </c>
      <c r="E279" s="270">
        <f t="shared" si="18"/>
        <v>6.0976000000000008</v>
      </c>
    </row>
    <row r="280" spans="1:5" x14ac:dyDescent="0.5">
      <c r="A280" s="243">
        <f t="shared" si="19"/>
        <v>0.24900000000000019</v>
      </c>
      <c r="B280" s="243">
        <f t="shared" si="16"/>
        <v>0.75099999999999978</v>
      </c>
      <c r="C280" s="82"/>
      <c r="D280" s="270">
        <f t="shared" si="17"/>
        <v>9.0080265062475622</v>
      </c>
      <c r="E280" s="270">
        <f t="shared" si="18"/>
        <v>6.1050500000000012</v>
      </c>
    </row>
    <row r="281" spans="1:5" x14ac:dyDescent="0.5">
      <c r="A281" s="243">
        <f t="shared" si="19"/>
        <v>0.25000000000000017</v>
      </c>
      <c r="B281" s="243">
        <f t="shared" si="16"/>
        <v>0.74999999999999978</v>
      </c>
      <c r="C281" s="82"/>
      <c r="D281" s="270">
        <f t="shared" si="17"/>
        <v>9.015894339244797</v>
      </c>
      <c r="E281" s="270">
        <f t="shared" si="18"/>
        <v>6.1125000000000007</v>
      </c>
    </row>
    <row r="282" spans="1:5" x14ac:dyDescent="0.5">
      <c r="A282" s="243">
        <f t="shared" si="19"/>
        <v>0.25100000000000017</v>
      </c>
      <c r="B282" s="243">
        <f t="shared" si="16"/>
        <v>0.74899999999999989</v>
      </c>
      <c r="C282" s="82"/>
      <c r="D282" s="270">
        <f t="shared" si="17"/>
        <v>9.0237621722420336</v>
      </c>
      <c r="E282" s="270">
        <f t="shared" si="18"/>
        <v>6.1199500000000011</v>
      </c>
    </row>
    <row r="283" spans="1:5" x14ac:dyDescent="0.5">
      <c r="A283" s="243">
        <f t="shared" si="19"/>
        <v>0.25200000000000017</v>
      </c>
      <c r="B283" s="243">
        <f t="shared" si="16"/>
        <v>0.74799999999999978</v>
      </c>
      <c r="C283" s="82"/>
      <c r="D283" s="270">
        <f t="shared" si="17"/>
        <v>9.0316300052392684</v>
      </c>
      <c r="E283" s="270">
        <f t="shared" si="18"/>
        <v>6.1274000000000006</v>
      </c>
    </row>
    <row r="284" spans="1:5" x14ac:dyDescent="0.5">
      <c r="A284" s="243">
        <f t="shared" si="19"/>
        <v>0.25300000000000017</v>
      </c>
      <c r="B284" s="243">
        <f t="shared" si="16"/>
        <v>0.74699999999999989</v>
      </c>
      <c r="C284" s="82"/>
      <c r="D284" s="270">
        <f t="shared" si="17"/>
        <v>9.0394978382365068</v>
      </c>
      <c r="E284" s="270">
        <f t="shared" si="18"/>
        <v>6.1348500000000019</v>
      </c>
    </row>
    <row r="285" spans="1:5" x14ac:dyDescent="0.5">
      <c r="A285" s="243">
        <f t="shared" si="19"/>
        <v>0.25400000000000017</v>
      </c>
      <c r="B285" s="243">
        <f t="shared" si="16"/>
        <v>0.74599999999999977</v>
      </c>
      <c r="C285" s="82"/>
      <c r="D285" s="270">
        <f t="shared" si="17"/>
        <v>9.0473656712337416</v>
      </c>
      <c r="E285" s="270">
        <f t="shared" si="18"/>
        <v>6.1423000000000005</v>
      </c>
    </row>
    <row r="286" spans="1:5" x14ac:dyDescent="0.5">
      <c r="A286" s="243">
        <f t="shared" si="19"/>
        <v>0.25500000000000017</v>
      </c>
      <c r="B286" s="243">
        <f t="shared" si="16"/>
        <v>0.74499999999999988</v>
      </c>
      <c r="C286" s="82"/>
      <c r="D286" s="270">
        <f t="shared" si="17"/>
        <v>9.0552335042309764</v>
      </c>
      <c r="E286" s="270">
        <f t="shared" si="18"/>
        <v>6.1497500000000009</v>
      </c>
    </row>
    <row r="287" spans="1:5" x14ac:dyDescent="0.5">
      <c r="A287" s="243">
        <f t="shared" si="19"/>
        <v>0.25600000000000017</v>
      </c>
      <c r="B287" s="243">
        <f t="shared" ref="B287:B350" si="20">1-A287</f>
        <v>0.74399999999999977</v>
      </c>
      <c r="C287" s="82"/>
      <c r="D287" s="270">
        <f t="shared" ref="D287:D350" si="21">SQRT((A287*$B$7)^2+(B287*$B$8)^2+2*$B$7*A287*$B$8*B287*$D$12)</f>
        <v>9.063101337228213</v>
      </c>
      <c r="E287" s="270">
        <f t="shared" ref="E287:E350" si="22">+A287*$B$5+B287*$B$6</f>
        <v>6.1572000000000013</v>
      </c>
    </row>
    <row r="288" spans="1:5" x14ac:dyDescent="0.5">
      <c r="A288" s="243">
        <f t="shared" si="19"/>
        <v>0.25700000000000017</v>
      </c>
      <c r="B288" s="243">
        <f t="shared" si="20"/>
        <v>0.74299999999999988</v>
      </c>
      <c r="C288" s="82"/>
      <c r="D288" s="270">
        <f t="shared" si="21"/>
        <v>9.0709691702254478</v>
      </c>
      <c r="E288" s="270">
        <f t="shared" si="22"/>
        <v>6.1646500000000017</v>
      </c>
    </row>
    <row r="289" spans="1:5" x14ac:dyDescent="0.5">
      <c r="A289" s="243">
        <f t="shared" si="19"/>
        <v>0.25800000000000017</v>
      </c>
      <c r="B289" s="243">
        <f t="shared" si="20"/>
        <v>0.74199999999999977</v>
      </c>
      <c r="C289" s="82"/>
      <c r="D289" s="270">
        <f t="shared" si="21"/>
        <v>9.0788370032226844</v>
      </c>
      <c r="E289" s="270">
        <f t="shared" si="22"/>
        <v>6.1721000000000004</v>
      </c>
    </row>
    <row r="290" spans="1:5" x14ac:dyDescent="0.5">
      <c r="A290" s="243">
        <f t="shared" ref="A290:A353" si="23">+A289+0.1%</f>
        <v>0.25900000000000017</v>
      </c>
      <c r="B290" s="243">
        <f t="shared" si="20"/>
        <v>0.74099999999999988</v>
      </c>
      <c r="C290" s="82"/>
      <c r="D290" s="270">
        <f t="shared" si="21"/>
        <v>9.086704836219921</v>
      </c>
      <c r="E290" s="270">
        <f t="shared" si="22"/>
        <v>6.1795500000000008</v>
      </c>
    </row>
    <row r="291" spans="1:5" x14ac:dyDescent="0.5">
      <c r="A291" s="243">
        <f t="shared" si="23"/>
        <v>0.26000000000000018</v>
      </c>
      <c r="B291" s="243">
        <f t="shared" si="20"/>
        <v>0.73999999999999977</v>
      </c>
      <c r="C291" s="82"/>
      <c r="D291" s="270">
        <f t="shared" si="21"/>
        <v>9.0945726692171558</v>
      </c>
      <c r="E291" s="270">
        <f t="shared" si="22"/>
        <v>6.1870000000000012</v>
      </c>
    </row>
    <row r="292" spans="1:5" x14ac:dyDescent="0.5">
      <c r="A292" s="243">
        <f t="shared" si="23"/>
        <v>0.26100000000000018</v>
      </c>
      <c r="B292" s="243">
        <f t="shared" si="20"/>
        <v>0.73899999999999988</v>
      </c>
      <c r="C292" s="82"/>
      <c r="D292" s="270">
        <f t="shared" si="21"/>
        <v>9.1024405022143924</v>
      </c>
      <c r="E292" s="270">
        <f t="shared" si="22"/>
        <v>6.1944500000000016</v>
      </c>
    </row>
    <row r="293" spans="1:5" x14ac:dyDescent="0.5">
      <c r="A293" s="243">
        <f t="shared" si="23"/>
        <v>0.26200000000000018</v>
      </c>
      <c r="B293" s="243">
        <f t="shared" si="20"/>
        <v>0.73799999999999977</v>
      </c>
      <c r="C293" s="82"/>
      <c r="D293" s="270">
        <f t="shared" si="21"/>
        <v>9.1103083352116272</v>
      </c>
      <c r="E293" s="270">
        <f t="shared" si="22"/>
        <v>6.2019000000000002</v>
      </c>
    </row>
    <row r="294" spans="1:5" x14ac:dyDescent="0.5">
      <c r="A294" s="243">
        <f t="shared" si="23"/>
        <v>0.26300000000000018</v>
      </c>
      <c r="B294" s="243">
        <f t="shared" si="20"/>
        <v>0.73699999999999988</v>
      </c>
      <c r="C294" s="82"/>
      <c r="D294" s="270">
        <f t="shared" si="21"/>
        <v>9.1181761682088638</v>
      </c>
      <c r="E294" s="270">
        <f t="shared" si="22"/>
        <v>6.2093500000000015</v>
      </c>
    </row>
    <row r="295" spans="1:5" x14ac:dyDescent="0.5">
      <c r="A295" s="243">
        <f t="shared" si="23"/>
        <v>0.26400000000000018</v>
      </c>
      <c r="B295" s="243">
        <f t="shared" si="20"/>
        <v>0.73599999999999977</v>
      </c>
      <c r="C295" s="82"/>
      <c r="D295" s="270">
        <f t="shared" si="21"/>
        <v>9.1260440012060986</v>
      </c>
      <c r="E295" s="270">
        <f t="shared" si="22"/>
        <v>6.216800000000001</v>
      </c>
    </row>
    <row r="296" spans="1:5" x14ac:dyDescent="0.5">
      <c r="A296" s="243">
        <f t="shared" si="23"/>
        <v>0.26500000000000018</v>
      </c>
      <c r="B296" s="243">
        <f t="shared" si="20"/>
        <v>0.73499999999999988</v>
      </c>
      <c r="C296" s="82"/>
      <c r="D296" s="270">
        <f t="shared" si="21"/>
        <v>9.133911834203337</v>
      </c>
      <c r="E296" s="270">
        <f t="shared" si="22"/>
        <v>6.2242500000000014</v>
      </c>
    </row>
    <row r="297" spans="1:5" x14ac:dyDescent="0.5">
      <c r="A297" s="243">
        <f t="shared" si="23"/>
        <v>0.26600000000000018</v>
      </c>
      <c r="B297" s="243">
        <f t="shared" si="20"/>
        <v>0.73399999999999976</v>
      </c>
      <c r="C297" s="82"/>
      <c r="D297" s="270">
        <f t="shared" si="21"/>
        <v>9.14177966720057</v>
      </c>
      <c r="E297" s="270">
        <f t="shared" si="22"/>
        <v>6.2317000000000009</v>
      </c>
    </row>
    <row r="298" spans="1:5" x14ac:dyDescent="0.5">
      <c r="A298" s="243">
        <f t="shared" si="23"/>
        <v>0.26700000000000018</v>
      </c>
      <c r="B298" s="243">
        <f t="shared" si="20"/>
        <v>0.73299999999999987</v>
      </c>
      <c r="C298" s="82"/>
      <c r="D298" s="270">
        <f t="shared" si="21"/>
        <v>9.1496475001978066</v>
      </c>
      <c r="E298" s="270">
        <f t="shared" si="22"/>
        <v>6.2391500000000022</v>
      </c>
    </row>
    <row r="299" spans="1:5" x14ac:dyDescent="0.5">
      <c r="A299" s="243">
        <f t="shared" si="23"/>
        <v>0.26800000000000018</v>
      </c>
      <c r="B299" s="243">
        <f t="shared" si="20"/>
        <v>0.73199999999999976</v>
      </c>
      <c r="C299" s="82"/>
      <c r="D299" s="270">
        <f t="shared" si="21"/>
        <v>9.1575153331950414</v>
      </c>
      <c r="E299" s="270">
        <f t="shared" si="22"/>
        <v>6.2466000000000008</v>
      </c>
    </row>
    <row r="300" spans="1:5" x14ac:dyDescent="0.5">
      <c r="A300" s="243">
        <f t="shared" si="23"/>
        <v>0.26900000000000018</v>
      </c>
      <c r="B300" s="243">
        <f t="shared" si="20"/>
        <v>0.73099999999999987</v>
      </c>
      <c r="C300" s="82"/>
      <c r="D300" s="270">
        <f t="shared" si="21"/>
        <v>9.1653831661922798</v>
      </c>
      <c r="E300" s="270">
        <f t="shared" si="22"/>
        <v>6.2540500000000012</v>
      </c>
    </row>
    <row r="301" spans="1:5" x14ac:dyDescent="0.5">
      <c r="A301" s="243">
        <f t="shared" si="23"/>
        <v>0.27000000000000018</v>
      </c>
      <c r="B301" s="243">
        <f t="shared" si="20"/>
        <v>0.72999999999999976</v>
      </c>
      <c r="C301" s="82"/>
      <c r="D301" s="270">
        <f t="shared" si="21"/>
        <v>9.1732509991895146</v>
      </c>
      <c r="E301" s="270">
        <f t="shared" si="22"/>
        <v>6.2615000000000016</v>
      </c>
    </row>
    <row r="302" spans="1:5" x14ac:dyDescent="0.5">
      <c r="A302" s="243">
        <f t="shared" si="23"/>
        <v>0.27100000000000019</v>
      </c>
      <c r="B302" s="243">
        <f t="shared" si="20"/>
        <v>0.72899999999999987</v>
      </c>
      <c r="C302" s="82"/>
      <c r="D302" s="270">
        <f t="shared" si="21"/>
        <v>9.1811188321867512</v>
      </c>
      <c r="E302" s="270">
        <f t="shared" si="22"/>
        <v>6.2689500000000011</v>
      </c>
    </row>
    <row r="303" spans="1:5" x14ac:dyDescent="0.5">
      <c r="A303" s="243">
        <f t="shared" si="23"/>
        <v>0.27200000000000019</v>
      </c>
      <c r="B303" s="243">
        <f t="shared" si="20"/>
        <v>0.72799999999999976</v>
      </c>
      <c r="C303" s="82"/>
      <c r="D303" s="270">
        <f t="shared" si="21"/>
        <v>9.1889866651839842</v>
      </c>
      <c r="E303" s="270">
        <f t="shared" si="22"/>
        <v>6.2764000000000006</v>
      </c>
    </row>
    <row r="304" spans="1:5" x14ac:dyDescent="0.5">
      <c r="A304" s="243">
        <f t="shared" si="23"/>
        <v>0.27300000000000019</v>
      </c>
      <c r="B304" s="243">
        <f t="shared" si="20"/>
        <v>0.72699999999999987</v>
      </c>
      <c r="C304" s="82"/>
      <c r="D304" s="270">
        <f t="shared" si="21"/>
        <v>9.1968544981812226</v>
      </c>
      <c r="E304" s="270">
        <f t="shared" si="22"/>
        <v>6.283850000000001</v>
      </c>
    </row>
    <row r="305" spans="1:5" x14ac:dyDescent="0.5">
      <c r="A305" s="243">
        <f t="shared" si="23"/>
        <v>0.27400000000000019</v>
      </c>
      <c r="B305" s="243">
        <f t="shared" si="20"/>
        <v>0.72599999999999976</v>
      </c>
      <c r="C305" s="82"/>
      <c r="D305" s="270">
        <f t="shared" si="21"/>
        <v>9.2047223311784556</v>
      </c>
      <c r="E305" s="270">
        <f t="shared" si="22"/>
        <v>6.2913000000000014</v>
      </c>
    </row>
    <row r="306" spans="1:5" x14ac:dyDescent="0.5">
      <c r="A306" s="243">
        <f t="shared" si="23"/>
        <v>0.27500000000000019</v>
      </c>
      <c r="B306" s="243">
        <f t="shared" si="20"/>
        <v>0.72499999999999987</v>
      </c>
      <c r="C306" s="82"/>
      <c r="D306" s="270">
        <f t="shared" si="21"/>
        <v>9.212590164175694</v>
      </c>
      <c r="E306" s="270">
        <f t="shared" si="22"/>
        <v>6.2987500000000018</v>
      </c>
    </row>
    <row r="307" spans="1:5" x14ac:dyDescent="0.5">
      <c r="A307" s="243">
        <f t="shared" si="23"/>
        <v>0.27600000000000019</v>
      </c>
      <c r="B307" s="243">
        <f t="shared" si="20"/>
        <v>0.72399999999999975</v>
      </c>
      <c r="C307" s="82"/>
      <c r="D307" s="270">
        <f t="shared" si="21"/>
        <v>9.2204579971729288</v>
      </c>
      <c r="E307" s="270">
        <f t="shared" si="22"/>
        <v>6.3062000000000005</v>
      </c>
    </row>
    <row r="308" spans="1:5" x14ac:dyDescent="0.5">
      <c r="A308" s="243">
        <f t="shared" si="23"/>
        <v>0.27700000000000019</v>
      </c>
      <c r="B308" s="243">
        <f t="shared" si="20"/>
        <v>0.72299999999999986</v>
      </c>
      <c r="C308" s="82"/>
      <c r="D308" s="270">
        <f t="shared" si="21"/>
        <v>9.2283258301701654</v>
      </c>
      <c r="E308" s="270">
        <f t="shared" si="22"/>
        <v>6.3136500000000009</v>
      </c>
    </row>
    <row r="309" spans="1:5" x14ac:dyDescent="0.5">
      <c r="A309" s="243">
        <f t="shared" si="23"/>
        <v>0.27800000000000019</v>
      </c>
      <c r="B309" s="243">
        <f t="shared" si="20"/>
        <v>0.72199999999999975</v>
      </c>
      <c r="C309" s="82"/>
      <c r="D309" s="270">
        <f t="shared" si="21"/>
        <v>9.2361936631674002</v>
      </c>
      <c r="E309" s="270">
        <f t="shared" si="22"/>
        <v>6.3211000000000013</v>
      </c>
    </row>
    <row r="310" spans="1:5" x14ac:dyDescent="0.5">
      <c r="A310" s="243">
        <f t="shared" si="23"/>
        <v>0.27900000000000019</v>
      </c>
      <c r="B310" s="243">
        <f t="shared" si="20"/>
        <v>0.72099999999999986</v>
      </c>
      <c r="C310" s="82"/>
      <c r="D310" s="270">
        <f t="shared" si="21"/>
        <v>9.2440614961646368</v>
      </c>
      <c r="E310" s="270">
        <f t="shared" si="22"/>
        <v>6.3285500000000017</v>
      </c>
    </row>
    <row r="311" spans="1:5" x14ac:dyDescent="0.5">
      <c r="A311" s="243">
        <f t="shared" si="23"/>
        <v>0.28000000000000019</v>
      </c>
      <c r="B311" s="243">
        <f t="shared" si="20"/>
        <v>0.71999999999999975</v>
      </c>
      <c r="C311" s="82"/>
      <c r="D311" s="270">
        <f t="shared" si="21"/>
        <v>9.2519293291618716</v>
      </c>
      <c r="E311" s="270">
        <f t="shared" si="22"/>
        <v>6.3360000000000003</v>
      </c>
    </row>
    <row r="312" spans="1:5" x14ac:dyDescent="0.5">
      <c r="A312" s="243">
        <f t="shared" si="23"/>
        <v>0.28100000000000019</v>
      </c>
      <c r="B312" s="243">
        <f t="shared" si="20"/>
        <v>0.71899999999999986</v>
      </c>
      <c r="C312" s="82"/>
      <c r="D312" s="270">
        <f t="shared" si="21"/>
        <v>9.2597971621591082</v>
      </c>
      <c r="E312" s="270">
        <f t="shared" si="22"/>
        <v>6.3434500000000016</v>
      </c>
    </row>
    <row r="313" spans="1:5" x14ac:dyDescent="0.5">
      <c r="A313" s="243">
        <f t="shared" si="23"/>
        <v>0.28200000000000019</v>
      </c>
      <c r="B313" s="243">
        <f t="shared" si="20"/>
        <v>0.71799999999999975</v>
      </c>
      <c r="C313" s="82"/>
      <c r="D313" s="270">
        <f t="shared" si="21"/>
        <v>9.267664995156343</v>
      </c>
      <c r="E313" s="270">
        <f t="shared" si="22"/>
        <v>6.3509000000000011</v>
      </c>
    </row>
    <row r="314" spans="1:5" x14ac:dyDescent="0.5">
      <c r="A314" s="243">
        <f t="shared" si="23"/>
        <v>0.2830000000000002</v>
      </c>
      <c r="B314" s="243">
        <f t="shared" si="20"/>
        <v>0.71699999999999986</v>
      </c>
      <c r="C314" s="82"/>
      <c r="D314" s="270">
        <f t="shared" si="21"/>
        <v>9.2755328281535814</v>
      </c>
      <c r="E314" s="270">
        <f t="shared" si="22"/>
        <v>6.3583500000000015</v>
      </c>
    </row>
    <row r="315" spans="1:5" x14ac:dyDescent="0.5">
      <c r="A315" s="243">
        <f t="shared" si="23"/>
        <v>0.2840000000000002</v>
      </c>
      <c r="B315" s="243">
        <f t="shared" si="20"/>
        <v>0.71599999999999975</v>
      </c>
      <c r="C315" s="82"/>
      <c r="D315" s="270">
        <f t="shared" si="21"/>
        <v>9.2834006611508144</v>
      </c>
      <c r="E315" s="270">
        <f t="shared" si="22"/>
        <v>6.365800000000001</v>
      </c>
    </row>
    <row r="316" spans="1:5" x14ac:dyDescent="0.5">
      <c r="A316" s="243">
        <f t="shared" si="23"/>
        <v>0.2850000000000002</v>
      </c>
      <c r="B316" s="243">
        <f t="shared" si="20"/>
        <v>0.71499999999999986</v>
      </c>
      <c r="C316" s="82"/>
      <c r="D316" s="270">
        <f t="shared" si="21"/>
        <v>9.291268494148051</v>
      </c>
      <c r="E316" s="270">
        <f t="shared" si="22"/>
        <v>6.3732500000000014</v>
      </c>
    </row>
    <row r="317" spans="1:5" x14ac:dyDescent="0.5">
      <c r="A317" s="243">
        <f t="shared" si="23"/>
        <v>0.2860000000000002</v>
      </c>
      <c r="B317" s="243">
        <f t="shared" si="20"/>
        <v>0.71399999999999975</v>
      </c>
      <c r="C317" s="82"/>
      <c r="D317" s="270">
        <f t="shared" si="21"/>
        <v>9.2991363271452858</v>
      </c>
      <c r="E317" s="270">
        <f t="shared" si="22"/>
        <v>6.3807000000000009</v>
      </c>
    </row>
    <row r="318" spans="1:5" x14ac:dyDescent="0.5">
      <c r="A318" s="243">
        <f t="shared" si="23"/>
        <v>0.2870000000000002</v>
      </c>
      <c r="B318" s="243">
        <f t="shared" si="20"/>
        <v>0.71299999999999986</v>
      </c>
      <c r="C318" s="82"/>
      <c r="D318" s="270">
        <f t="shared" si="21"/>
        <v>9.3070041601425224</v>
      </c>
      <c r="E318" s="270">
        <f t="shared" si="22"/>
        <v>6.3881500000000013</v>
      </c>
    </row>
    <row r="319" spans="1:5" x14ac:dyDescent="0.5">
      <c r="A319" s="243">
        <f t="shared" si="23"/>
        <v>0.2880000000000002</v>
      </c>
      <c r="B319" s="243">
        <f t="shared" si="20"/>
        <v>0.71199999999999974</v>
      </c>
      <c r="C319" s="82"/>
      <c r="D319" s="270">
        <f t="shared" si="21"/>
        <v>9.314871993139759</v>
      </c>
      <c r="E319" s="270">
        <f t="shared" si="22"/>
        <v>6.3956000000000008</v>
      </c>
    </row>
    <row r="320" spans="1:5" x14ac:dyDescent="0.5">
      <c r="A320" s="243">
        <f t="shared" si="23"/>
        <v>0.2890000000000002</v>
      </c>
      <c r="B320" s="243">
        <f t="shared" si="20"/>
        <v>0.71099999999999985</v>
      </c>
      <c r="C320" s="82"/>
      <c r="D320" s="270">
        <f t="shared" si="21"/>
        <v>9.3227398261369956</v>
      </c>
      <c r="E320" s="270">
        <f t="shared" si="22"/>
        <v>6.4030500000000021</v>
      </c>
    </row>
    <row r="321" spans="1:5" x14ac:dyDescent="0.5">
      <c r="A321" s="243">
        <f t="shared" si="23"/>
        <v>0.2900000000000002</v>
      </c>
      <c r="B321" s="243">
        <f t="shared" si="20"/>
        <v>0.70999999999999974</v>
      </c>
      <c r="C321" s="82"/>
      <c r="D321" s="270">
        <f t="shared" si="21"/>
        <v>9.3306076591342304</v>
      </c>
      <c r="E321" s="270">
        <f t="shared" si="22"/>
        <v>6.4105000000000008</v>
      </c>
    </row>
    <row r="322" spans="1:5" x14ac:dyDescent="0.5">
      <c r="A322" s="243">
        <f t="shared" si="23"/>
        <v>0.2910000000000002</v>
      </c>
      <c r="B322" s="243">
        <f t="shared" si="20"/>
        <v>0.70899999999999985</v>
      </c>
      <c r="C322" s="82"/>
      <c r="D322" s="270">
        <f t="shared" si="21"/>
        <v>9.338475492131467</v>
      </c>
      <c r="E322" s="270">
        <f t="shared" si="22"/>
        <v>6.4179500000000012</v>
      </c>
    </row>
    <row r="323" spans="1:5" x14ac:dyDescent="0.5">
      <c r="A323" s="243">
        <f t="shared" si="23"/>
        <v>0.2920000000000002</v>
      </c>
      <c r="B323" s="243">
        <f t="shared" si="20"/>
        <v>0.70799999999999974</v>
      </c>
      <c r="C323" s="82"/>
      <c r="D323" s="270">
        <f t="shared" si="21"/>
        <v>9.3463433251287018</v>
      </c>
      <c r="E323" s="270">
        <f t="shared" si="22"/>
        <v>6.4254000000000016</v>
      </c>
    </row>
    <row r="324" spans="1:5" x14ac:dyDescent="0.5">
      <c r="A324" s="243">
        <f t="shared" si="23"/>
        <v>0.2930000000000002</v>
      </c>
      <c r="B324" s="243">
        <f t="shared" si="20"/>
        <v>0.70699999999999985</v>
      </c>
      <c r="C324" s="82"/>
      <c r="D324" s="270">
        <f t="shared" si="21"/>
        <v>9.3542111581259384</v>
      </c>
      <c r="E324" s="270">
        <f t="shared" si="22"/>
        <v>6.432850000000002</v>
      </c>
    </row>
    <row r="325" spans="1:5" x14ac:dyDescent="0.5">
      <c r="A325" s="243">
        <f t="shared" si="23"/>
        <v>0.29400000000000021</v>
      </c>
      <c r="B325" s="243">
        <f t="shared" si="20"/>
        <v>0.70599999999999974</v>
      </c>
      <c r="C325" s="82"/>
      <c r="D325" s="270">
        <f t="shared" si="21"/>
        <v>9.3620789911231732</v>
      </c>
      <c r="E325" s="270">
        <f t="shared" si="22"/>
        <v>6.4403000000000006</v>
      </c>
    </row>
    <row r="326" spans="1:5" x14ac:dyDescent="0.5">
      <c r="A326" s="243">
        <f t="shared" si="23"/>
        <v>0.29500000000000021</v>
      </c>
      <c r="B326" s="243">
        <f t="shared" si="20"/>
        <v>0.70499999999999985</v>
      </c>
      <c r="C326" s="82"/>
      <c r="D326" s="270">
        <f t="shared" si="21"/>
        <v>9.3699468241204098</v>
      </c>
      <c r="E326" s="270">
        <f t="shared" si="22"/>
        <v>6.447750000000001</v>
      </c>
    </row>
    <row r="327" spans="1:5" x14ac:dyDescent="0.5">
      <c r="A327" s="243">
        <f t="shared" si="23"/>
        <v>0.29600000000000021</v>
      </c>
      <c r="B327" s="243">
        <f t="shared" si="20"/>
        <v>0.70399999999999974</v>
      </c>
      <c r="C327" s="82"/>
      <c r="D327" s="270">
        <f t="shared" si="21"/>
        <v>9.3778146571176464</v>
      </c>
      <c r="E327" s="270">
        <f t="shared" si="22"/>
        <v>6.4552000000000014</v>
      </c>
    </row>
    <row r="328" spans="1:5" x14ac:dyDescent="0.5">
      <c r="A328" s="243">
        <f t="shared" si="23"/>
        <v>0.29700000000000021</v>
      </c>
      <c r="B328" s="243">
        <f t="shared" si="20"/>
        <v>0.70299999999999985</v>
      </c>
      <c r="C328" s="82"/>
      <c r="D328" s="270">
        <f t="shared" si="21"/>
        <v>9.3856824901148812</v>
      </c>
      <c r="E328" s="270">
        <f t="shared" si="22"/>
        <v>6.4626500000000018</v>
      </c>
    </row>
    <row r="329" spans="1:5" x14ac:dyDescent="0.5">
      <c r="A329" s="243">
        <f t="shared" si="23"/>
        <v>0.29800000000000021</v>
      </c>
      <c r="B329" s="243">
        <f t="shared" si="20"/>
        <v>0.70199999999999974</v>
      </c>
      <c r="C329" s="82"/>
      <c r="D329" s="270">
        <f t="shared" si="21"/>
        <v>9.393550323112116</v>
      </c>
      <c r="E329" s="270">
        <f t="shared" si="22"/>
        <v>6.4701000000000013</v>
      </c>
    </row>
    <row r="330" spans="1:5" x14ac:dyDescent="0.5">
      <c r="A330" s="243">
        <f t="shared" si="23"/>
        <v>0.29900000000000021</v>
      </c>
      <c r="B330" s="243">
        <f t="shared" si="20"/>
        <v>0.70099999999999985</v>
      </c>
      <c r="C330" s="82"/>
      <c r="D330" s="270">
        <f t="shared" si="21"/>
        <v>9.4014181561093544</v>
      </c>
      <c r="E330" s="270">
        <f t="shared" si="22"/>
        <v>6.4775500000000017</v>
      </c>
    </row>
    <row r="331" spans="1:5" x14ac:dyDescent="0.5">
      <c r="A331" s="243">
        <f t="shared" si="23"/>
        <v>0.30000000000000021</v>
      </c>
      <c r="B331" s="243">
        <f t="shared" si="20"/>
        <v>0.69999999999999973</v>
      </c>
      <c r="C331" s="82"/>
      <c r="D331" s="270">
        <f t="shared" si="21"/>
        <v>9.4092859891065892</v>
      </c>
      <c r="E331" s="270">
        <f t="shared" si="22"/>
        <v>6.4850000000000012</v>
      </c>
    </row>
    <row r="332" spans="1:5" x14ac:dyDescent="0.5">
      <c r="A332" s="243">
        <f t="shared" si="23"/>
        <v>0.30100000000000021</v>
      </c>
      <c r="B332" s="243">
        <f t="shared" si="20"/>
        <v>0.69899999999999984</v>
      </c>
      <c r="C332" s="82"/>
      <c r="D332" s="270">
        <f t="shared" si="21"/>
        <v>9.4171538221038258</v>
      </c>
      <c r="E332" s="270">
        <f t="shared" si="22"/>
        <v>6.4924500000000016</v>
      </c>
    </row>
    <row r="333" spans="1:5" x14ac:dyDescent="0.5">
      <c r="A333" s="243">
        <f t="shared" si="23"/>
        <v>0.30200000000000021</v>
      </c>
      <c r="B333" s="243">
        <f t="shared" si="20"/>
        <v>0.69799999999999973</v>
      </c>
      <c r="C333" s="82"/>
      <c r="D333" s="270">
        <f t="shared" si="21"/>
        <v>9.4250216551010606</v>
      </c>
      <c r="E333" s="270">
        <f t="shared" si="22"/>
        <v>6.4999000000000011</v>
      </c>
    </row>
    <row r="334" spans="1:5" x14ac:dyDescent="0.5">
      <c r="A334" s="243">
        <f t="shared" si="23"/>
        <v>0.30300000000000021</v>
      </c>
      <c r="B334" s="243">
        <f t="shared" si="20"/>
        <v>0.69699999999999984</v>
      </c>
      <c r="C334" s="82"/>
      <c r="D334" s="270">
        <f t="shared" si="21"/>
        <v>9.4328894880982972</v>
      </c>
      <c r="E334" s="270">
        <f t="shared" si="22"/>
        <v>6.5073500000000015</v>
      </c>
    </row>
    <row r="335" spans="1:5" x14ac:dyDescent="0.5">
      <c r="A335" s="243">
        <f t="shared" si="23"/>
        <v>0.30400000000000021</v>
      </c>
      <c r="B335" s="243">
        <f t="shared" si="20"/>
        <v>0.69599999999999973</v>
      </c>
      <c r="C335" s="82"/>
      <c r="D335" s="270">
        <f t="shared" si="21"/>
        <v>9.440757321095532</v>
      </c>
      <c r="E335" s="270">
        <f t="shared" si="22"/>
        <v>6.514800000000001</v>
      </c>
    </row>
    <row r="336" spans="1:5" x14ac:dyDescent="0.5">
      <c r="A336" s="243">
        <f t="shared" si="23"/>
        <v>0.30500000000000022</v>
      </c>
      <c r="B336" s="243">
        <f t="shared" si="20"/>
        <v>0.69499999999999984</v>
      </c>
      <c r="C336" s="82"/>
      <c r="D336" s="270">
        <f t="shared" si="21"/>
        <v>9.4486251540927668</v>
      </c>
      <c r="E336" s="270">
        <f t="shared" si="22"/>
        <v>6.5222500000000014</v>
      </c>
    </row>
    <row r="337" spans="1:5" x14ac:dyDescent="0.5">
      <c r="A337" s="243">
        <f t="shared" si="23"/>
        <v>0.30600000000000022</v>
      </c>
      <c r="B337" s="243">
        <f t="shared" si="20"/>
        <v>0.69399999999999973</v>
      </c>
      <c r="C337" s="82"/>
      <c r="D337" s="270">
        <f t="shared" si="21"/>
        <v>9.4564929870900034</v>
      </c>
      <c r="E337" s="270">
        <f t="shared" si="22"/>
        <v>6.5297000000000009</v>
      </c>
    </row>
    <row r="338" spans="1:5" x14ac:dyDescent="0.5">
      <c r="A338" s="243">
        <f t="shared" si="23"/>
        <v>0.30700000000000022</v>
      </c>
      <c r="B338" s="243">
        <f t="shared" si="20"/>
        <v>0.69299999999999984</v>
      </c>
      <c r="C338" s="82"/>
      <c r="D338" s="270">
        <f t="shared" si="21"/>
        <v>9.46436082008724</v>
      </c>
      <c r="E338" s="270">
        <f t="shared" si="22"/>
        <v>6.5371500000000022</v>
      </c>
    </row>
    <row r="339" spans="1:5" x14ac:dyDescent="0.5">
      <c r="A339" s="243">
        <f t="shared" si="23"/>
        <v>0.30800000000000022</v>
      </c>
      <c r="B339" s="243">
        <f t="shared" si="20"/>
        <v>0.69199999999999973</v>
      </c>
      <c r="C339" s="82"/>
      <c r="D339" s="270">
        <f t="shared" si="21"/>
        <v>9.4722286530844748</v>
      </c>
      <c r="E339" s="270">
        <f t="shared" si="22"/>
        <v>6.5446000000000009</v>
      </c>
    </row>
    <row r="340" spans="1:5" x14ac:dyDescent="0.5">
      <c r="A340" s="243">
        <f t="shared" si="23"/>
        <v>0.30900000000000022</v>
      </c>
      <c r="B340" s="243">
        <f t="shared" si="20"/>
        <v>0.69099999999999984</v>
      </c>
      <c r="C340" s="82"/>
      <c r="D340" s="270">
        <f t="shared" si="21"/>
        <v>9.4800964860817114</v>
      </c>
      <c r="E340" s="270">
        <f t="shared" si="22"/>
        <v>6.5520500000000013</v>
      </c>
    </row>
    <row r="341" spans="1:5" x14ac:dyDescent="0.5">
      <c r="A341" s="243">
        <f t="shared" si="23"/>
        <v>0.31000000000000022</v>
      </c>
      <c r="B341" s="243">
        <f t="shared" si="20"/>
        <v>0.68999999999999972</v>
      </c>
      <c r="C341" s="82"/>
      <c r="D341" s="270">
        <f t="shared" si="21"/>
        <v>9.4879643190789462</v>
      </c>
      <c r="E341" s="270">
        <f t="shared" si="22"/>
        <v>6.5595000000000017</v>
      </c>
    </row>
    <row r="342" spans="1:5" x14ac:dyDescent="0.5">
      <c r="A342" s="243">
        <f t="shared" si="23"/>
        <v>0.31100000000000022</v>
      </c>
      <c r="B342" s="243">
        <f t="shared" si="20"/>
        <v>0.68899999999999983</v>
      </c>
      <c r="C342" s="82"/>
      <c r="D342" s="270">
        <f t="shared" si="21"/>
        <v>9.4958321520761828</v>
      </c>
      <c r="E342" s="270">
        <f t="shared" si="22"/>
        <v>6.5669500000000021</v>
      </c>
    </row>
    <row r="343" spans="1:5" x14ac:dyDescent="0.5">
      <c r="A343" s="243">
        <f t="shared" si="23"/>
        <v>0.31200000000000022</v>
      </c>
      <c r="B343" s="243">
        <f t="shared" si="20"/>
        <v>0.68799999999999972</v>
      </c>
      <c r="C343" s="82"/>
      <c r="D343" s="270">
        <f t="shared" si="21"/>
        <v>9.5036999850734194</v>
      </c>
      <c r="E343" s="270">
        <f t="shared" si="22"/>
        <v>6.5744000000000007</v>
      </c>
    </row>
    <row r="344" spans="1:5" x14ac:dyDescent="0.5">
      <c r="A344" s="243">
        <f t="shared" si="23"/>
        <v>0.31300000000000022</v>
      </c>
      <c r="B344" s="243">
        <f t="shared" si="20"/>
        <v>0.68699999999999983</v>
      </c>
      <c r="C344" s="82"/>
      <c r="D344" s="270">
        <f t="shared" si="21"/>
        <v>9.5115678180706542</v>
      </c>
      <c r="E344" s="270">
        <f t="shared" si="22"/>
        <v>6.5818500000000011</v>
      </c>
    </row>
    <row r="345" spans="1:5" x14ac:dyDescent="0.5">
      <c r="A345" s="243">
        <f t="shared" si="23"/>
        <v>0.31400000000000022</v>
      </c>
      <c r="B345" s="243">
        <f t="shared" si="20"/>
        <v>0.68599999999999972</v>
      </c>
      <c r="C345" s="82"/>
      <c r="D345" s="270">
        <f t="shared" si="21"/>
        <v>9.519435651067889</v>
      </c>
      <c r="E345" s="270">
        <f t="shared" si="22"/>
        <v>6.5893000000000015</v>
      </c>
    </row>
    <row r="346" spans="1:5" x14ac:dyDescent="0.5">
      <c r="A346" s="243">
        <f t="shared" si="23"/>
        <v>0.31500000000000022</v>
      </c>
      <c r="B346" s="243">
        <f t="shared" si="20"/>
        <v>0.68499999999999983</v>
      </c>
      <c r="C346" s="82"/>
      <c r="D346" s="270">
        <f t="shared" si="21"/>
        <v>9.5273034840651274</v>
      </c>
      <c r="E346" s="270">
        <f t="shared" si="22"/>
        <v>6.5967500000000019</v>
      </c>
    </row>
    <row r="347" spans="1:5" x14ac:dyDescent="0.5">
      <c r="A347" s="243">
        <f t="shared" si="23"/>
        <v>0.31600000000000023</v>
      </c>
      <c r="B347" s="243">
        <f t="shared" si="20"/>
        <v>0.68399999999999972</v>
      </c>
      <c r="C347" s="82"/>
      <c r="D347" s="270">
        <f t="shared" si="21"/>
        <v>9.5351713170623604</v>
      </c>
      <c r="E347" s="270">
        <f t="shared" si="22"/>
        <v>6.6042000000000005</v>
      </c>
    </row>
    <row r="348" spans="1:5" x14ac:dyDescent="0.5">
      <c r="A348" s="243">
        <f t="shared" si="23"/>
        <v>0.31700000000000023</v>
      </c>
      <c r="B348" s="243">
        <f t="shared" si="20"/>
        <v>0.68299999999999983</v>
      </c>
      <c r="C348" s="82"/>
      <c r="D348" s="270">
        <f t="shared" si="21"/>
        <v>9.5430391500595988</v>
      </c>
      <c r="E348" s="270">
        <f t="shared" si="22"/>
        <v>6.6116500000000018</v>
      </c>
    </row>
    <row r="349" spans="1:5" x14ac:dyDescent="0.5">
      <c r="A349" s="255">
        <f t="shared" si="23"/>
        <v>0.31800000000000023</v>
      </c>
      <c r="B349" s="255">
        <f t="shared" si="20"/>
        <v>0.68199999999999972</v>
      </c>
      <c r="C349" s="192"/>
      <c r="D349" s="270">
        <f t="shared" si="21"/>
        <v>9.5509069830568336</v>
      </c>
      <c r="E349" s="270">
        <f t="shared" si="22"/>
        <v>6.6191000000000013</v>
      </c>
    </row>
    <row r="350" spans="1:5" x14ac:dyDescent="0.5">
      <c r="A350" s="255">
        <f t="shared" si="23"/>
        <v>0.31900000000000023</v>
      </c>
      <c r="B350" s="255">
        <f t="shared" si="20"/>
        <v>0.68099999999999983</v>
      </c>
      <c r="C350" s="192"/>
      <c r="D350" s="270">
        <f t="shared" si="21"/>
        <v>9.5587748160540702</v>
      </c>
      <c r="E350" s="270">
        <f t="shared" si="22"/>
        <v>6.6265500000000017</v>
      </c>
    </row>
    <row r="351" spans="1:5" x14ac:dyDescent="0.5">
      <c r="A351" s="243">
        <f t="shared" si="23"/>
        <v>0.32000000000000023</v>
      </c>
      <c r="B351" s="243">
        <f t="shared" ref="B351:B414" si="24">1-A351</f>
        <v>0.67999999999999972</v>
      </c>
      <c r="C351" s="82"/>
      <c r="D351" s="270">
        <f t="shared" ref="D351:D414" si="25">SQRT((A351*$B$7)^2+(B351*$B$8)^2+2*$B$7*A351*$B$8*B351*$D$12)</f>
        <v>9.566642649051305</v>
      </c>
      <c r="E351" s="270">
        <f t="shared" ref="E351:E414" si="26">+A351*$B$5+B351*$B$6</f>
        <v>6.6340000000000012</v>
      </c>
    </row>
    <row r="352" spans="1:5" x14ac:dyDescent="0.5">
      <c r="A352" s="249">
        <f t="shared" si="23"/>
        <v>0.32100000000000023</v>
      </c>
      <c r="B352" s="249">
        <f t="shared" si="24"/>
        <v>0.67899999999999983</v>
      </c>
      <c r="C352" s="250"/>
      <c r="D352" s="254">
        <f t="shared" si="25"/>
        <v>9.5745104820485416</v>
      </c>
      <c r="E352" s="254">
        <f t="shared" si="26"/>
        <v>6.6414500000000016</v>
      </c>
    </row>
    <row r="353" spans="1:5" x14ac:dyDescent="0.5">
      <c r="A353" s="243">
        <f t="shared" si="23"/>
        <v>0.32200000000000023</v>
      </c>
      <c r="B353" s="243">
        <f t="shared" si="24"/>
        <v>0.67799999999999971</v>
      </c>
      <c r="C353" s="82"/>
      <c r="D353" s="270">
        <f t="shared" si="25"/>
        <v>9.5823783150457764</v>
      </c>
      <c r="E353" s="270">
        <f t="shared" si="26"/>
        <v>6.6489000000000011</v>
      </c>
    </row>
    <row r="354" spans="1:5" x14ac:dyDescent="0.5">
      <c r="A354" s="243">
        <f t="shared" ref="A354:A417" si="27">+A353+0.1%</f>
        <v>0.32300000000000023</v>
      </c>
      <c r="B354" s="243">
        <f t="shared" si="24"/>
        <v>0.67699999999999982</v>
      </c>
      <c r="C354" s="82"/>
      <c r="D354" s="270">
        <f t="shared" si="25"/>
        <v>9.590246148043013</v>
      </c>
      <c r="E354" s="270">
        <f t="shared" si="26"/>
        <v>6.6563500000000015</v>
      </c>
    </row>
    <row r="355" spans="1:5" x14ac:dyDescent="0.5">
      <c r="A355" s="243">
        <f t="shared" si="27"/>
        <v>0.32400000000000023</v>
      </c>
      <c r="B355" s="243">
        <f t="shared" si="24"/>
        <v>0.67599999999999971</v>
      </c>
      <c r="C355" s="82"/>
      <c r="D355" s="270">
        <f t="shared" si="25"/>
        <v>9.5981139810402478</v>
      </c>
      <c r="E355" s="270">
        <f t="shared" si="26"/>
        <v>6.6638000000000019</v>
      </c>
    </row>
    <row r="356" spans="1:5" x14ac:dyDescent="0.5">
      <c r="A356" s="243">
        <f t="shared" si="27"/>
        <v>0.32500000000000023</v>
      </c>
      <c r="B356" s="243">
        <f t="shared" si="24"/>
        <v>0.67499999999999982</v>
      </c>
      <c r="C356" s="82"/>
      <c r="D356" s="270">
        <f t="shared" si="25"/>
        <v>9.6059818140374844</v>
      </c>
      <c r="E356" s="270">
        <f t="shared" si="26"/>
        <v>6.6712500000000023</v>
      </c>
    </row>
    <row r="357" spans="1:5" x14ac:dyDescent="0.5">
      <c r="A357" s="243">
        <f t="shared" si="27"/>
        <v>0.32600000000000023</v>
      </c>
      <c r="B357" s="243">
        <f t="shared" si="24"/>
        <v>0.67399999999999971</v>
      </c>
      <c r="C357" s="82"/>
      <c r="D357" s="270">
        <f t="shared" si="25"/>
        <v>9.6138496470347192</v>
      </c>
      <c r="E357" s="270">
        <f t="shared" si="26"/>
        <v>6.678700000000001</v>
      </c>
    </row>
    <row r="358" spans="1:5" x14ac:dyDescent="0.5">
      <c r="A358" s="243">
        <f t="shared" si="27"/>
        <v>0.32700000000000023</v>
      </c>
      <c r="B358" s="243">
        <f t="shared" si="24"/>
        <v>0.67299999999999982</v>
      </c>
      <c r="C358" s="82"/>
      <c r="D358" s="270">
        <f t="shared" si="25"/>
        <v>9.6217174800319576</v>
      </c>
      <c r="E358" s="270">
        <f t="shared" si="26"/>
        <v>6.6861500000000014</v>
      </c>
    </row>
    <row r="359" spans="1:5" x14ac:dyDescent="0.5">
      <c r="A359" s="243">
        <f t="shared" si="27"/>
        <v>0.32800000000000024</v>
      </c>
      <c r="B359" s="243">
        <f t="shared" si="24"/>
        <v>0.67199999999999971</v>
      </c>
      <c r="C359" s="82"/>
      <c r="D359" s="270">
        <f t="shared" si="25"/>
        <v>9.6295853130291924</v>
      </c>
      <c r="E359" s="270">
        <f t="shared" si="26"/>
        <v>6.6936000000000018</v>
      </c>
    </row>
    <row r="360" spans="1:5" x14ac:dyDescent="0.5">
      <c r="A360" s="243">
        <f t="shared" si="27"/>
        <v>0.32900000000000024</v>
      </c>
      <c r="B360" s="243">
        <f t="shared" si="24"/>
        <v>0.67099999999999982</v>
      </c>
      <c r="C360" s="82"/>
      <c r="D360" s="270">
        <f t="shared" si="25"/>
        <v>9.637453146026429</v>
      </c>
      <c r="E360" s="270">
        <f t="shared" si="26"/>
        <v>6.7010500000000022</v>
      </c>
    </row>
    <row r="361" spans="1:5" x14ac:dyDescent="0.5">
      <c r="A361" s="243">
        <f t="shared" si="27"/>
        <v>0.33000000000000024</v>
      </c>
      <c r="B361" s="243">
        <f t="shared" si="24"/>
        <v>0.66999999999999971</v>
      </c>
      <c r="C361" s="82"/>
      <c r="D361" s="270">
        <f t="shared" si="25"/>
        <v>9.6453209790236638</v>
      </c>
      <c r="E361" s="270">
        <f t="shared" si="26"/>
        <v>6.7085000000000008</v>
      </c>
    </row>
    <row r="362" spans="1:5" x14ac:dyDescent="0.5">
      <c r="A362" s="243">
        <f t="shared" si="27"/>
        <v>0.33100000000000024</v>
      </c>
      <c r="B362" s="243">
        <f t="shared" si="24"/>
        <v>0.66899999999999982</v>
      </c>
      <c r="C362" s="82"/>
      <c r="D362" s="270">
        <f t="shared" si="25"/>
        <v>9.6531888120209004</v>
      </c>
      <c r="E362" s="270">
        <f t="shared" si="26"/>
        <v>6.7159500000000021</v>
      </c>
    </row>
    <row r="363" spans="1:5" x14ac:dyDescent="0.5">
      <c r="A363" s="243">
        <f t="shared" si="27"/>
        <v>0.33200000000000024</v>
      </c>
      <c r="B363" s="243">
        <f t="shared" si="24"/>
        <v>0.66799999999999971</v>
      </c>
      <c r="C363" s="82"/>
      <c r="D363" s="270">
        <f t="shared" si="25"/>
        <v>9.6610566450181352</v>
      </c>
      <c r="E363" s="270">
        <f t="shared" si="26"/>
        <v>6.7234000000000016</v>
      </c>
    </row>
    <row r="364" spans="1:5" x14ac:dyDescent="0.5">
      <c r="A364" s="243">
        <f t="shared" si="27"/>
        <v>0.33300000000000024</v>
      </c>
      <c r="B364" s="243">
        <f t="shared" si="24"/>
        <v>0.66699999999999982</v>
      </c>
      <c r="C364" s="82"/>
      <c r="D364" s="270">
        <f t="shared" si="25"/>
        <v>9.6689244780153718</v>
      </c>
      <c r="E364" s="270">
        <f t="shared" si="26"/>
        <v>6.730850000000002</v>
      </c>
    </row>
    <row r="365" spans="1:5" x14ac:dyDescent="0.5">
      <c r="A365" s="243">
        <f t="shared" si="27"/>
        <v>0.33400000000000024</v>
      </c>
      <c r="B365" s="243">
        <f t="shared" si="24"/>
        <v>0.6659999999999997</v>
      </c>
      <c r="C365" s="82"/>
      <c r="D365" s="270">
        <f t="shared" si="25"/>
        <v>9.6767923110126048</v>
      </c>
      <c r="E365" s="270">
        <f t="shared" si="26"/>
        <v>6.7383000000000015</v>
      </c>
    </row>
    <row r="366" spans="1:5" x14ac:dyDescent="0.5">
      <c r="A366" s="243">
        <f t="shared" si="27"/>
        <v>0.33500000000000024</v>
      </c>
      <c r="B366" s="243">
        <f t="shared" si="24"/>
        <v>0.66499999999999981</v>
      </c>
      <c r="C366" s="82"/>
      <c r="D366" s="270">
        <f t="shared" si="25"/>
        <v>9.6846601440098432</v>
      </c>
      <c r="E366" s="270">
        <f t="shared" si="26"/>
        <v>6.745750000000001</v>
      </c>
    </row>
    <row r="367" spans="1:5" x14ac:dyDescent="0.5">
      <c r="A367" s="243">
        <f t="shared" si="27"/>
        <v>0.33600000000000024</v>
      </c>
      <c r="B367" s="243">
        <f t="shared" si="24"/>
        <v>0.6639999999999997</v>
      </c>
      <c r="C367" s="82"/>
      <c r="D367" s="270">
        <f t="shared" si="25"/>
        <v>9.692527977007078</v>
      </c>
      <c r="E367" s="270">
        <f t="shared" si="26"/>
        <v>6.7532000000000014</v>
      </c>
    </row>
    <row r="368" spans="1:5" x14ac:dyDescent="0.5">
      <c r="A368" s="243">
        <f t="shared" si="27"/>
        <v>0.33700000000000024</v>
      </c>
      <c r="B368" s="243">
        <f t="shared" si="24"/>
        <v>0.66299999999999981</v>
      </c>
      <c r="C368" s="82"/>
      <c r="D368" s="270">
        <f t="shared" si="25"/>
        <v>9.7003958100043146</v>
      </c>
      <c r="E368" s="270">
        <f t="shared" si="26"/>
        <v>6.7606500000000018</v>
      </c>
    </row>
    <row r="369" spans="1:5" x14ac:dyDescent="0.5">
      <c r="A369" s="243">
        <f t="shared" si="27"/>
        <v>0.33800000000000024</v>
      </c>
      <c r="B369" s="243">
        <f t="shared" si="24"/>
        <v>0.6619999999999997</v>
      </c>
      <c r="C369" s="82"/>
      <c r="D369" s="270">
        <f t="shared" si="25"/>
        <v>9.7082636430015494</v>
      </c>
      <c r="E369" s="270">
        <f t="shared" si="26"/>
        <v>6.7681000000000013</v>
      </c>
    </row>
    <row r="370" spans="1:5" x14ac:dyDescent="0.5">
      <c r="A370" s="243">
        <f t="shared" si="27"/>
        <v>0.33900000000000025</v>
      </c>
      <c r="B370" s="243">
        <f t="shared" si="24"/>
        <v>0.66099999999999981</v>
      </c>
      <c r="C370" s="82"/>
      <c r="D370" s="270">
        <f t="shared" si="25"/>
        <v>9.716131475998786</v>
      </c>
      <c r="E370" s="270">
        <f t="shared" si="26"/>
        <v>6.7755500000000017</v>
      </c>
    </row>
    <row r="371" spans="1:5" x14ac:dyDescent="0.5">
      <c r="A371" s="243">
        <f t="shared" si="27"/>
        <v>0.34000000000000025</v>
      </c>
      <c r="B371" s="243">
        <f t="shared" si="24"/>
        <v>0.6599999999999997</v>
      </c>
      <c r="C371" s="82"/>
      <c r="D371" s="270">
        <f t="shared" si="25"/>
        <v>9.7239993089960208</v>
      </c>
      <c r="E371" s="270">
        <f t="shared" si="26"/>
        <v>6.7830000000000013</v>
      </c>
    </row>
    <row r="372" spans="1:5" x14ac:dyDescent="0.5">
      <c r="A372" s="243">
        <f t="shared" si="27"/>
        <v>0.34100000000000025</v>
      </c>
      <c r="B372" s="243">
        <f t="shared" si="24"/>
        <v>0.65899999999999981</v>
      </c>
      <c r="C372" s="82"/>
      <c r="D372" s="270">
        <f t="shared" si="25"/>
        <v>9.7318671419932592</v>
      </c>
      <c r="E372" s="270">
        <f t="shared" si="26"/>
        <v>6.7904500000000017</v>
      </c>
    </row>
    <row r="373" spans="1:5" x14ac:dyDescent="0.5">
      <c r="A373" s="243">
        <f t="shared" si="27"/>
        <v>0.34200000000000025</v>
      </c>
      <c r="B373" s="243">
        <f t="shared" si="24"/>
        <v>0.6579999999999997</v>
      </c>
      <c r="C373" s="82"/>
      <c r="D373" s="270">
        <f t="shared" si="25"/>
        <v>9.739734974990494</v>
      </c>
      <c r="E373" s="270">
        <f t="shared" si="26"/>
        <v>6.7979000000000021</v>
      </c>
    </row>
    <row r="374" spans="1:5" x14ac:dyDescent="0.5">
      <c r="A374" s="243">
        <f t="shared" si="27"/>
        <v>0.34300000000000025</v>
      </c>
      <c r="B374" s="243">
        <f t="shared" si="24"/>
        <v>0.65699999999999981</v>
      </c>
      <c r="C374" s="82"/>
      <c r="D374" s="270">
        <f t="shared" si="25"/>
        <v>9.7476028079877306</v>
      </c>
      <c r="E374" s="270">
        <f t="shared" si="26"/>
        <v>6.8053500000000016</v>
      </c>
    </row>
    <row r="375" spans="1:5" x14ac:dyDescent="0.5">
      <c r="A375" s="243">
        <f t="shared" si="27"/>
        <v>0.34400000000000025</v>
      </c>
      <c r="B375" s="243">
        <f t="shared" si="24"/>
        <v>0.65599999999999969</v>
      </c>
      <c r="C375" s="82"/>
      <c r="D375" s="270">
        <f t="shared" si="25"/>
        <v>9.7554706409849654</v>
      </c>
      <c r="E375" s="270">
        <f t="shared" si="26"/>
        <v>6.8128000000000011</v>
      </c>
    </row>
    <row r="376" spans="1:5" x14ac:dyDescent="0.5">
      <c r="A376" s="243">
        <f t="shared" si="27"/>
        <v>0.34500000000000025</v>
      </c>
      <c r="B376" s="243">
        <f t="shared" si="24"/>
        <v>0.6549999999999998</v>
      </c>
      <c r="C376" s="82"/>
      <c r="D376" s="270">
        <f t="shared" si="25"/>
        <v>9.763338473982202</v>
      </c>
      <c r="E376" s="270">
        <f t="shared" si="26"/>
        <v>6.8202500000000015</v>
      </c>
    </row>
    <row r="377" spans="1:5" x14ac:dyDescent="0.5">
      <c r="A377" s="243">
        <f t="shared" si="27"/>
        <v>0.34600000000000025</v>
      </c>
      <c r="B377" s="243">
        <f t="shared" si="24"/>
        <v>0.65399999999999969</v>
      </c>
      <c r="C377" s="82"/>
      <c r="D377" s="270">
        <f t="shared" si="25"/>
        <v>9.7712063069794368</v>
      </c>
      <c r="E377" s="270">
        <f t="shared" si="26"/>
        <v>6.8277000000000019</v>
      </c>
    </row>
    <row r="378" spans="1:5" x14ac:dyDescent="0.5">
      <c r="A378" s="243">
        <f t="shared" si="27"/>
        <v>0.34700000000000025</v>
      </c>
      <c r="B378" s="243">
        <f t="shared" si="24"/>
        <v>0.6529999999999998</v>
      </c>
      <c r="C378" s="82"/>
      <c r="D378" s="270">
        <f t="shared" si="25"/>
        <v>9.7790741399766716</v>
      </c>
      <c r="E378" s="270">
        <f t="shared" si="26"/>
        <v>6.8351500000000023</v>
      </c>
    </row>
    <row r="379" spans="1:5" x14ac:dyDescent="0.5">
      <c r="A379" s="243">
        <f t="shared" si="27"/>
        <v>0.34800000000000025</v>
      </c>
      <c r="B379" s="243">
        <f t="shared" si="24"/>
        <v>0.65199999999999969</v>
      </c>
      <c r="C379" s="82"/>
      <c r="D379" s="270">
        <f t="shared" si="25"/>
        <v>9.7869419729739082</v>
      </c>
      <c r="E379" s="270">
        <f t="shared" si="26"/>
        <v>6.8426000000000009</v>
      </c>
    </row>
    <row r="380" spans="1:5" x14ac:dyDescent="0.5">
      <c r="A380" s="243">
        <f t="shared" si="27"/>
        <v>0.34900000000000025</v>
      </c>
      <c r="B380" s="243">
        <f t="shared" si="24"/>
        <v>0.6509999999999998</v>
      </c>
      <c r="C380" s="82"/>
      <c r="D380" s="270">
        <f t="shared" si="25"/>
        <v>9.7948098059711448</v>
      </c>
      <c r="E380" s="270">
        <f t="shared" si="26"/>
        <v>6.8500500000000022</v>
      </c>
    </row>
    <row r="381" spans="1:5" x14ac:dyDescent="0.5">
      <c r="A381" s="243">
        <f t="shared" si="27"/>
        <v>0.35000000000000026</v>
      </c>
      <c r="B381" s="243">
        <f t="shared" si="24"/>
        <v>0.64999999999999969</v>
      </c>
      <c r="C381" s="82"/>
      <c r="D381" s="270">
        <f t="shared" si="25"/>
        <v>9.8026776389683796</v>
      </c>
      <c r="E381" s="270">
        <f t="shared" si="26"/>
        <v>6.8575000000000017</v>
      </c>
    </row>
    <row r="382" spans="1:5" x14ac:dyDescent="0.5">
      <c r="A382" s="243">
        <f t="shared" si="27"/>
        <v>0.35100000000000026</v>
      </c>
      <c r="B382" s="243">
        <f t="shared" si="24"/>
        <v>0.6489999999999998</v>
      </c>
      <c r="C382" s="82"/>
      <c r="D382" s="270">
        <f t="shared" si="25"/>
        <v>9.8105454719656162</v>
      </c>
      <c r="E382" s="270">
        <f t="shared" si="26"/>
        <v>6.8649500000000021</v>
      </c>
    </row>
    <row r="383" spans="1:5" x14ac:dyDescent="0.5">
      <c r="A383" s="243">
        <f t="shared" si="27"/>
        <v>0.35200000000000026</v>
      </c>
      <c r="B383" s="243">
        <f t="shared" si="24"/>
        <v>0.64799999999999969</v>
      </c>
      <c r="C383" s="82"/>
      <c r="D383" s="270">
        <f t="shared" si="25"/>
        <v>9.818413304962851</v>
      </c>
      <c r="E383" s="270">
        <f t="shared" si="26"/>
        <v>6.8724000000000016</v>
      </c>
    </row>
    <row r="384" spans="1:5" x14ac:dyDescent="0.5">
      <c r="A384" s="243">
        <f t="shared" si="27"/>
        <v>0.35300000000000026</v>
      </c>
      <c r="B384" s="243">
        <f t="shared" si="24"/>
        <v>0.6469999999999998</v>
      </c>
      <c r="C384" s="82"/>
      <c r="D384" s="270">
        <f t="shared" si="25"/>
        <v>9.8262811379600876</v>
      </c>
      <c r="E384" s="270">
        <f t="shared" si="26"/>
        <v>6.8798500000000011</v>
      </c>
    </row>
    <row r="385" spans="1:5" x14ac:dyDescent="0.5">
      <c r="A385" s="243">
        <f t="shared" si="27"/>
        <v>0.35400000000000026</v>
      </c>
      <c r="B385" s="243">
        <f t="shared" si="24"/>
        <v>0.64599999999999969</v>
      </c>
      <c r="C385" s="82"/>
      <c r="D385" s="270">
        <f t="shared" si="25"/>
        <v>9.8341489709573242</v>
      </c>
      <c r="E385" s="270">
        <f t="shared" si="26"/>
        <v>6.8873000000000015</v>
      </c>
    </row>
    <row r="386" spans="1:5" x14ac:dyDescent="0.5">
      <c r="A386" s="243">
        <f t="shared" si="27"/>
        <v>0.35500000000000026</v>
      </c>
      <c r="B386" s="243">
        <f t="shared" si="24"/>
        <v>0.6449999999999998</v>
      </c>
      <c r="C386" s="82"/>
      <c r="D386" s="270">
        <f t="shared" si="25"/>
        <v>9.842016803954559</v>
      </c>
      <c r="E386" s="270">
        <f t="shared" si="26"/>
        <v>6.8947500000000019</v>
      </c>
    </row>
    <row r="387" spans="1:5" x14ac:dyDescent="0.5">
      <c r="A387" s="243">
        <f t="shared" si="27"/>
        <v>0.35600000000000026</v>
      </c>
      <c r="B387" s="243">
        <f t="shared" si="24"/>
        <v>0.64399999999999968</v>
      </c>
      <c r="C387" s="82"/>
      <c r="D387" s="270">
        <f t="shared" si="25"/>
        <v>9.8498846369517956</v>
      </c>
      <c r="E387" s="270">
        <f t="shared" si="26"/>
        <v>6.9022000000000023</v>
      </c>
    </row>
    <row r="388" spans="1:5" x14ac:dyDescent="0.5">
      <c r="A388" s="243">
        <f t="shared" si="27"/>
        <v>0.35700000000000026</v>
      </c>
      <c r="B388" s="243">
        <f t="shared" si="24"/>
        <v>0.64299999999999979</v>
      </c>
      <c r="C388" s="82"/>
      <c r="D388" s="270">
        <f t="shared" si="25"/>
        <v>9.8577524699490304</v>
      </c>
      <c r="E388" s="270">
        <f t="shared" si="26"/>
        <v>6.9096500000000018</v>
      </c>
    </row>
    <row r="389" spans="1:5" x14ac:dyDescent="0.5">
      <c r="A389" s="243">
        <f t="shared" si="27"/>
        <v>0.35800000000000026</v>
      </c>
      <c r="B389" s="243">
        <f t="shared" si="24"/>
        <v>0.64199999999999968</v>
      </c>
      <c r="C389" s="82"/>
      <c r="D389" s="270">
        <f t="shared" si="25"/>
        <v>9.865620302946267</v>
      </c>
      <c r="E389" s="270">
        <f t="shared" si="26"/>
        <v>6.9171000000000014</v>
      </c>
    </row>
    <row r="390" spans="1:5" x14ac:dyDescent="0.5">
      <c r="A390" s="243">
        <f t="shared" si="27"/>
        <v>0.35900000000000026</v>
      </c>
      <c r="B390" s="243">
        <f t="shared" si="24"/>
        <v>0.64099999999999979</v>
      </c>
      <c r="C390" s="82"/>
      <c r="D390" s="270">
        <f t="shared" si="25"/>
        <v>9.8734881359435036</v>
      </c>
      <c r="E390" s="270">
        <f t="shared" si="26"/>
        <v>6.9245500000000018</v>
      </c>
    </row>
    <row r="391" spans="1:5" x14ac:dyDescent="0.5">
      <c r="A391" s="243">
        <f t="shared" si="27"/>
        <v>0.36000000000000026</v>
      </c>
      <c r="B391" s="243">
        <f t="shared" si="24"/>
        <v>0.63999999999999968</v>
      </c>
      <c r="C391" s="82"/>
      <c r="D391" s="270">
        <f t="shared" si="25"/>
        <v>9.8813559689407366</v>
      </c>
      <c r="E391" s="270">
        <f t="shared" si="26"/>
        <v>6.9320000000000013</v>
      </c>
    </row>
    <row r="392" spans="1:5" x14ac:dyDescent="0.5">
      <c r="A392" s="243">
        <f t="shared" si="27"/>
        <v>0.36100000000000027</v>
      </c>
      <c r="B392" s="243">
        <f t="shared" si="24"/>
        <v>0.63899999999999979</v>
      </c>
      <c r="C392" s="82"/>
      <c r="D392" s="270">
        <f t="shared" si="25"/>
        <v>9.8892238019379732</v>
      </c>
      <c r="E392" s="270">
        <f t="shared" si="26"/>
        <v>6.9394500000000017</v>
      </c>
    </row>
    <row r="393" spans="1:5" x14ac:dyDescent="0.5">
      <c r="A393" s="243">
        <f t="shared" si="27"/>
        <v>0.36200000000000027</v>
      </c>
      <c r="B393" s="243">
        <f t="shared" si="24"/>
        <v>0.63799999999999968</v>
      </c>
      <c r="C393" s="82"/>
      <c r="D393" s="270">
        <f t="shared" si="25"/>
        <v>9.8970916349352098</v>
      </c>
      <c r="E393" s="270">
        <f t="shared" si="26"/>
        <v>6.9469000000000012</v>
      </c>
    </row>
    <row r="394" spans="1:5" x14ac:dyDescent="0.5">
      <c r="A394" s="243">
        <f t="shared" si="27"/>
        <v>0.36300000000000027</v>
      </c>
      <c r="B394" s="243">
        <f t="shared" si="24"/>
        <v>0.63699999999999979</v>
      </c>
      <c r="C394" s="82"/>
      <c r="D394" s="270">
        <f t="shared" si="25"/>
        <v>9.9049594679324464</v>
      </c>
      <c r="E394" s="270">
        <f t="shared" si="26"/>
        <v>6.9543500000000025</v>
      </c>
    </row>
    <row r="395" spans="1:5" x14ac:dyDescent="0.5">
      <c r="A395" s="243">
        <f t="shared" si="27"/>
        <v>0.36400000000000027</v>
      </c>
      <c r="B395" s="243">
        <f t="shared" si="24"/>
        <v>0.63599999999999968</v>
      </c>
      <c r="C395" s="82"/>
      <c r="D395" s="270">
        <f t="shared" si="25"/>
        <v>9.9128273009296812</v>
      </c>
      <c r="E395" s="270">
        <f t="shared" si="26"/>
        <v>6.9618000000000011</v>
      </c>
    </row>
    <row r="396" spans="1:5" x14ac:dyDescent="0.5">
      <c r="A396" s="243">
        <f t="shared" si="27"/>
        <v>0.36500000000000027</v>
      </c>
      <c r="B396" s="243">
        <f t="shared" si="24"/>
        <v>0.63499999999999979</v>
      </c>
      <c r="C396" s="82"/>
      <c r="D396" s="270">
        <f t="shared" si="25"/>
        <v>9.920695133926916</v>
      </c>
      <c r="E396" s="270">
        <f t="shared" si="26"/>
        <v>6.9692500000000024</v>
      </c>
    </row>
    <row r="397" spans="1:5" x14ac:dyDescent="0.5">
      <c r="A397" s="243">
        <f t="shared" si="27"/>
        <v>0.36600000000000027</v>
      </c>
      <c r="B397" s="243">
        <f t="shared" si="24"/>
        <v>0.63399999999999967</v>
      </c>
      <c r="C397" s="82"/>
      <c r="D397" s="270">
        <f t="shared" si="25"/>
        <v>9.9285629669241526</v>
      </c>
      <c r="E397" s="270">
        <f t="shared" si="26"/>
        <v>6.9767000000000019</v>
      </c>
    </row>
    <row r="398" spans="1:5" x14ac:dyDescent="0.5">
      <c r="A398" s="243">
        <f t="shared" si="27"/>
        <v>0.36700000000000027</v>
      </c>
      <c r="B398" s="243">
        <f t="shared" si="24"/>
        <v>0.63299999999999979</v>
      </c>
      <c r="C398" s="82"/>
      <c r="D398" s="270">
        <f t="shared" si="25"/>
        <v>9.9364307999213892</v>
      </c>
      <c r="E398" s="270">
        <f t="shared" si="26"/>
        <v>6.9841500000000014</v>
      </c>
    </row>
    <row r="399" spans="1:5" x14ac:dyDescent="0.5">
      <c r="A399" s="243">
        <f t="shared" si="27"/>
        <v>0.36800000000000027</v>
      </c>
      <c r="B399" s="243">
        <f t="shared" si="24"/>
        <v>0.63199999999999967</v>
      </c>
      <c r="C399" s="82"/>
      <c r="D399" s="270">
        <f t="shared" si="25"/>
        <v>9.944298632918624</v>
      </c>
      <c r="E399" s="270">
        <f t="shared" si="26"/>
        <v>6.9916000000000018</v>
      </c>
    </row>
    <row r="400" spans="1:5" x14ac:dyDescent="0.5">
      <c r="A400" s="243">
        <f t="shared" si="27"/>
        <v>0.36900000000000027</v>
      </c>
      <c r="B400" s="243">
        <f t="shared" si="24"/>
        <v>0.63099999999999978</v>
      </c>
      <c r="C400" s="82"/>
      <c r="D400" s="270">
        <f t="shared" si="25"/>
        <v>9.9521664659158624</v>
      </c>
      <c r="E400" s="270">
        <f t="shared" si="26"/>
        <v>6.9990500000000022</v>
      </c>
    </row>
    <row r="401" spans="1:5" x14ac:dyDescent="0.5">
      <c r="A401" s="243">
        <f t="shared" si="27"/>
        <v>0.37000000000000027</v>
      </c>
      <c r="B401" s="243">
        <f t="shared" si="24"/>
        <v>0.62999999999999967</v>
      </c>
      <c r="C401" s="82"/>
      <c r="D401" s="270">
        <f t="shared" si="25"/>
        <v>9.9600342989130972</v>
      </c>
      <c r="E401" s="270">
        <f t="shared" si="26"/>
        <v>7.0065000000000017</v>
      </c>
    </row>
    <row r="402" spans="1:5" x14ac:dyDescent="0.5">
      <c r="A402" s="243">
        <f t="shared" si="27"/>
        <v>0.37100000000000027</v>
      </c>
      <c r="B402" s="243">
        <f t="shared" si="24"/>
        <v>0.62899999999999978</v>
      </c>
      <c r="C402" s="82"/>
      <c r="D402" s="270">
        <f t="shared" si="25"/>
        <v>9.9679021319103338</v>
      </c>
      <c r="E402" s="270">
        <f t="shared" si="26"/>
        <v>7.0139500000000012</v>
      </c>
    </row>
    <row r="403" spans="1:5" x14ac:dyDescent="0.5">
      <c r="A403" s="243">
        <f t="shared" si="27"/>
        <v>0.37200000000000027</v>
      </c>
      <c r="B403" s="243">
        <f t="shared" si="24"/>
        <v>0.62799999999999967</v>
      </c>
      <c r="C403" s="82"/>
      <c r="D403" s="270">
        <f t="shared" si="25"/>
        <v>9.9757699649075668</v>
      </c>
      <c r="E403" s="270">
        <f t="shared" si="26"/>
        <v>7.0214000000000016</v>
      </c>
    </row>
    <row r="404" spans="1:5" x14ac:dyDescent="0.5">
      <c r="A404" s="243">
        <f t="shared" si="27"/>
        <v>0.37300000000000028</v>
      </c>
      <c r="B404" s="243">
        <f t="shared" si="24"/>
        <v>0.62699999999999978</v>
      </c>
      <c r="C404" s="82"/>
      <c r="D404" s="270">
        <f t="shared" si="25"/>
        <v>9.9836377979048052</v>
      </c>
      <c r="E404" s="270">
        <f t="shared" si="26"/>
        <v>7.028850000000002</v>
      </c>
    </row>
    <row r="405" spans="1:5" x14ac:dyDescent="0.5">
      <c r="A405" s="243">
        <f t="shared" si="27"/>
        <v>0.37400000000000028</v>
      </c>
      <c r="B405" s="243">
        <f t="shared" si="24"/>
        <v>0.62599999999999967</v>
      </c>
      <c r="C405" s="82"/>
      <c r="D405" s="270">
        <f t="shared" si="25"/>
        <v>9.9915056309020382</v>
      </c>
      <c r="E405" s="270">
        <f t="shared" si="26"/>
        <v>7.0363000000000007</v>
      </c>
    </row>
    <row r="406" spans="1:5" x14ac:dyDescent="0.5">
      <c r="A406" s="243">
        <f t="shared" si="27"/>
        <v>0.37500000000000028</v>
      </c>
      <c r="B406" s="243">
        <f t="shared" si="24"/>
        <v>0.62499999999999978</v>
      </c>
      <c r="C406" s="82"/>
      <c r="D406" s="270">
        <f t="shared" si="25"/>
        <v>9.9993734638992766</v>
      </c>
      <c r="E406" s="270">
        <f t="shared" si="26"/>
        <v>7.043750000000002</v>
      </c>
    </row>
    <row r="407" spans="1:5" x14ac:dyDescent="0.5">
      <c r="A407" s="243">
        <f t="shared" si="27"/>
        <v>0.37600000000000028</v>
      </c>
      <c r="B407" s="243">
        <f t="shared" si="24"/>
        <v>0.62399999999999967</v>
      </c>
      <c r="C407" s="82"/>
      <c r="D407" s="270">
        <f t="shared" si="25"/>
        <v>10.007241296896511</v>
      </c>
      <c r="E407" s="270">
        <f t="shared" si="26"/>
        <v>7.0512000000000015</v>
      </c>
    </row>
    <row r="408" spans="1:5" x14ac:dyDescent="0.5">
      <c r="A408" s="243">
        <f t="shared" si="27"/>
        <v>0.37700000000000028</v>
      </c>
      <c r="B408" s="243">
        <f t="shared" si="24"/>
        <v>0.62299999999999978</v>
      </c>
      <c r="C408" s="82"/>
      <c r="D408" s="270">
        <f t="shared" si="25"/>
        <v>10.015109129893748</v>
      </c>
      <c r="E408" s="270">
        <f t="shared" si="26"/>
        <v>7.0586500000000019</v>
      </c>
    </row>
    <row r="409" spans="1:5" x14ac:dyDescent="0.5">
      <c r="A409" s="243">
        <f t="shared" si="27"/>
        <v>0.37800000000000028</v>
      </c>
      <c r="B409" s="243">
        <f t="shared" si="24"/>
        <v>0.62199999999999966</v>
      </c>
      <c r="C409" s="82"/>
      <c r="D409" s="270">
        <f t="shared" si="25"/>
        <v>10.022976962890983</v>
      </c>
      <c r="E409" s="270">
        <f t="shared" si="26"/>
        <v>7.0661000000000014</v>
      </c>
    </row>
    <row r="410" spans="1:5" x14ac:dyDescent="0.5">
      <c r="A410" s="243">
        <f t="shared" si="27"/>
        <v>0.37900000000000028</v>
      </c>
      <c r="B410" s="243">
        <f t="shared" si="24"/>
        <v>0.62099999999999977</v>
      </c>
      <c r="C410" s="82"/>
      <c r="D410" s="270">
        <f t="shared" si="25"/>
        <v>10.030844795888219</v>
      </c>
      <c r="E410" s="270">
        <f t="shared" si="26"/>
        <v>7.0735500000000027</v>
      </c>
    </row>
    <row r="411" spans="1:5" x14ac:dyDescent="0.5">
      <c r="A411" s="243">
        <f t="shared" si="27"/>
        <v>0.38000000000000028</v>
      </c>
      <c r="B411" s="243">
        <f t="shared" si="24"/>
        <v>0.61999999999999966</v>
      </c>
      <c r="C411" s="82"/>
      <c r="D411" s="270">
        <f t="shared" si="25"/>
        <v>10.038712628885454</v>
      </c>
      <c r="E411" s="270">
        <f t="shared" si="26"/>
        <v>7.0810000000000013</v>
      </c>
    </row>
    <row r="412" spans="1:5" x14ac:dyDescent="0.5">
      <c r="A412" s="243">
        <f t="shared" si="27"/>
        <v>0.38100000000000028</v>
      </c>
      <c r="B412" s="243">
        <f t="shared" si="24"/>
        <v>0.61899999999999977</v>
      </c>
      <c r="C412" s="82"/>
      <c r="D412" s="270">
        <f t="shared" si="25"/>
        <v>10.046580461882691</v>
      </c>
      <c r="E412" s="270">
        <f t="shared" si="26"/>
        <v>7.0884500000000017</v>
      </c>
    </row>
    <row r="413" spans="1:5" x14ac:dyDescent="0.5">
      <c r="A413" s="243">
        <f t="shared" si="27"/>
        <v>0.38200000000000028</v>
      </c>
      <c r="B413" s="243">
        <f t="shared" si="24"/>
        <v>0.61799999999999966</v>
      </c>
      <c r="C413" s="82"/>
      <c r="D413" s="270">
        <f t="shared" si="25"/>
        <v>10.054448294879926</v>
      </c>
      <c r="E413" s="270">
        <f t="shared" si="26"/>
        <v>7.0959000000000021</v>
      </c>
    </row>
    <row r="414" spans="1:5" x14ac:dyDescent="0.5">
      <c r="A414" s="243">
        <f t="shared" si="27"/>
        <v>0.38300000000000028</v>
      </c>
      <c r="B414" s="243">
        <f t="shared" si="24"/>
        <v>0.61699999999999977</v>
      </c>
      <c r="C414" s="82"/>
      <c r="D414" s="270">
        <f t="shared" si="25"/>
        <v>10.062316127877162</v>
      </c>
      <c r="E414" s="270">
        <f t="shared" si="26"/>
        <v>7.1033500000000025</v>
      </c>
    </row>
    <row r="415" spans="1:5" x14ac:dyDescent="0.5">
      <c r="A415" s="243">
        <f t="shared" si="27"/>
        <v>0.38400000000000029</v>
      </c>
      <c r="B415" s="243">
        <f t="shared" ref="B415:B478" si="28">1-A415</f>
        <v>0.61599999999999966</v>
      </c>
      <c r="C415" s="82"/>
      <c r="D415" s="270">
        <f t="shared" ref="D415:D478" si="29">SQRT((A415*$B$7)^2+(B415*$B$8)^2+2*$B$7*A415*$B$8*B415*$D$12)</f>
        <v>10.070183960874397</v>
      </c>
      <c r="E415" s="270">
        <f t="shared" ref="E415:E478" si="30">+A415*$B$5+B415*$B$6</f>
        <v>7.110800000000002</v>
      </c>
    </row>
    <row r="416" spans="1:5" x14ac:dyDescent="0.5">
      <c r="A416" s="243">
        <f t="shared" si="27"/>
        <v>0.38500000000000029</v>
      </c>
      <c r="B416" s="243">
        <f t="shared" si="28"/>
        <v>0.61499999999999977</v>
      </c>
      <c r="C416" s="82"/>
      <c r="D416" s="270">
        <f t="shared" si="29"/>
        <v>10.078051793871634</v>
      </c>
      <c r="E416" s="270">
        <f t="shared" si="30"/>
        <v>7.1182500000000015</v>
      </c>
    </row>
    <row r="417" spans="1:5" x14ac:dyDescent="0.5">
      <c r="A417" s="243">
        <f t="shared" si="27"/>
        <v>0.38600000000000029</v>
      </c>
      <c r="B417" s="243">
        <f t="shared" si="28"/>
        <v>0.61399999999999966</v>
      </c>
      <c r="C417" s="82"/>
      <c r="D417" s="270">
        <f t="shared" si="29"/>
        <v>10.08591962686887</v>
      </c>
      <c r="E417" s="270">
        <f t="shared" si="30"/>
        <v>7.1257000000000019</v>
      </c>
    </row>
    <row r="418" spans="1:5" x14ac:dyDescent="0.5">
      <c r="A418" s="243">
        <f t="shared" ref="A418:A481" si="31">+A417+0.1%</f>
        <v>0.38700000000000029</v>
      </c>
      <c r="B418" s="243">
        <f t="shared" si="28"/>
        <v>0.61299999999999977</v>
      </c>
      <c r="C418" s="82"/>
      <c r="D418" s="270">
        <f t="shared" si="29"/>
        <v>10.093787459866107</v>
      </c>
      <c r="E418" s="270">
        <f t="shared" si="30"/>
        <v>7.1331500000000023</v>
      </c>
    </row>
    <row r="419" spans="1:5" x14ac:dyDescent="0.5">
      <c r="A419" s="243">
        <f t="shared" si="31"/>
        <v>0.38800000000000029</v>
      </c>
      <c r="B419" s="243">
        <f t="shared" si="28"/>
        <v>0.61199999999999966</v>
      </c>
      <c r="C419" s="82"/>
      <c r="D419" s="270">
        <f t="shared" si="29"/>
        <v>10.101655292863342</v>
      </c>
      <c r="E419" s="270">
        <f t="shared" si="30"/>
        <v>7.1406000000000009</v>
      </c>
    </row>
    <row r="420" spans="1:5" x14ac:dyDescent="0.5">
      <c r="A420" s="243">
        <f t="shared" si="31"/>
        <v>0.38900000000000029</v>
      </c>
      <c r="B420" s="243">
        <f t="shared" si="28"/>
        <v>0.61099999999999977</v>
      </c>
      <c r="C420" s="82"/>
      <c r="D420" s="270">
        <f t="shared" si="29"/>
        <v>10.109523125860576</v>
      </c>
      <c r="E420" s="270">
        <f t="shared" si="30"/>
        <v>7.1480500000000022</v>
      </c>
    </row>
    <row r="421" spans="1:5" x14ac:dyDescent="0.5">
      <c r="A421" s="243">
        <f t="shared" si="31"/>
        <v>0.39000000000000029</v>
      </c>
      <c r="B421" s="243">
        <f t="shared" si="28"/>
        <v>0.60999999999999965</v>
      </c>
      <c r="C421" s="82"/>
      <c r="D421" s="270">
        <f t="shared" si="29"/>
        <v>10.117390958857811</v>
      </c>
      <c r="E421" s="270">
        <f t="shared" si="30"/>
        <v>7.1555000000000017</v>
      </c>
    </row>
    <row r="422" spans="1:5" x14ac:dyDescent="0.5">
      <c r="A422" s="243">
        <f t="shared" si="31"/>
        <v>0.39100000000000029</v>
      </c>
      <c r="B422" s="243">
        <f t="shared" si="28"/>
        <v>0.60899999999999976</v>
      </c>
      <c r="C422" s="82"/>
      <c r="D422" s="270">
        <f t="shared" si="29"/>
        <v>10.125258791855048</v>
      </c>
      <c r="E422" s="270">
        <f t="shared" si="30"/>
        <v>7.1629500000000021</v>
      </c>
    </row>
    <row r="423" spans="1:5" x14ac:dyDescent="0.5">
      <c r="A423" s="243">
        <f t="shared" si="31"/>
        <v>0.39200000000000029</v>
      </c>
      <c r="B423" s="243">
        <f t="shared" si="28"/>
        <v>0.60799999999999965</v>
      </c>
      <c r="C423" s="82"/>
      <c r="D423" s="270">
        <f t="shared" si="29"/>
        <v>10.133126624852283</v>
      </c>
      <c r="E423" s="270">
        <f t="shared" si="30"/>
        <v>7.1704000000000017</v>
      </c>
    </row>
    <row r="424" spans="1:5" x14ac:dyDescent="0.5">
      <c r="A424" s="243">
        <f t="shared" si="31"/>
        <v>0.39300000000000029</v>
      </c>
      <c r="B424" s="243">
        <f t="shared" si="28"/>
        <v>0.60699999999999976</v>
      </c>
      <c r="C424" s="82"/>
      <c r="D424" s="270">
        <f t="shared" si="29"/>
        <v>10.140994457849521</v>
      </c>
      <c r="E424" s="270">
        <f t="shared" si="30"/>
        <v>7.1778500000000021</v>
      </c>
    </row>
    <row r="425" spans="1:5" x14ac:dyDescent="0.5">
      <c r="A425" s="243">
        <f t="shared" si="31"/>
        <v>0.39400000000000029</v>
      </c>
      <c r="B425" s="243">
        <f t="shared" si="28"/>
        <v>0.60599999999999965</v>
      </c>
      <c r="C425" s="82"/>
      <c r="D425" s="270">
        <f t="shared" si="29"/>
        <v>10.148862290846756</v>
      </c>
      <c r="E425" s="270">
        <f t="shared" si="30"/>
        <v>7.1853000000000016</v>
      </c>
    </row>
    <row r="426" spans="1:5" x14ac:dyDescent="0.5">
      <c r="A426" s="243">
        <f t="shared" si="31"/>
        <v>0.3950000000000003</v>
      </c>
      <c r="B426" s="243">
        <f t="shared" si="28"/>
        <v>0.60499999999999976</v>
      </c>
      <c r="C426" s="82"/>
      <c r="D426" s="270">
        <f t="shared" si="29"/>
        <v>10.156730123843992</v>
      </c>
      <c r="E426" s="270">
        <f t="shared" si="30"/>
        <v>7.192750000000002</v>
      </c>
    </row>
    <row r="427" spans="1:5" x14ac:dyDescent="0.5">
      <c r="A427" s="243">
        <f t="shared" si="31"/>
        <v>0.3960000000000003</v>
      </c>
      <c r="B427" s="243">
        <f t="shared" si="28"/>
        <v>0.60399999999999965</v>
      </c>
      <c r="C427" s="82"/>
      <c r="D427" s="270">
        <f t="shared" si="29"/>
        <v>10.164597956841227</v>
      </c>
      <c r="E427" s="270">
        <f t="shared" si="30"/>
        <v>7.2002000000000015</v>
      </c>
    </row>
    <row r="428" spans="1:5" x14ac:dyDescent="0.5">
      <c r="A428" s="243">
        <f t="shared" si="31"/>
        <v>0.3970000000000003</v>
      </c>
      <c r="B428" s="243">
        <f t="shared" si="28"/>
        <v>0.60299999999999976</v>
      </c>
      <c r="C428" s="82"/>
      <c r="D428" s="270">
        <f t="shared" si="29"/>
        <v>10.172465789838464</v>
      </c>
      <c r="E428" s="270">
        <f t="shared" si="30"/>
        <v>7.2076500000000028</v>
      </c>
    </row>
    <row r="429" spans="1:5" x14ac:dyDescent="0.5">
      <c r="A429" s="243">
        <f t="shared" si="31"/>
        <v>0.3980000000000003</v>
      </c>
      <c r="B429" s="243">
        <f t="shared" si="28"/>
        <v>0.60199999999999965</v>
      </c>
      <c r="C429" s="82"/>
      <c r="D429" s="270">
        <f t="shared" si="29"/>
        <v>10.180333622835699</v>
      </c>
      <c r="E429" s="270">
        <f t="shared" si="30"/>
        <v>7.2151000000000023</v>
      </c>
    </row>
    <row r="430" spans="1:5" x14ac:dyDescent="0.5">
      <c r="A430" s="243">
        <f t="shared" si="31"/>
        <v>0.3990000000000003</v>
      </c>
      <c r="B430" s="243">
        <f t="shared" si="28"/>
        <v>0.60099999999999976</v>
      </c>
      <c r="C430" s="82"/>
      <c r="D430" s="270">
        <f t="shared" si="29"/>
        <v>10.188201455832935</v>
      </c>
      <c r="E430" s="270">
        <f t="shared" si="30"/>
        <v>7.2225500000000018</v>
      </c>
    </row>
    <row r="431" spans="1:5" x14ac:dyDescent="0.5">
      <c r="A431" s="243">
        <f t="shared" si="31"/>
        <v>0.4000000000000003</v>
      </c>
      <c r="B431" s="243">
        <f t="shared" si="28"/>
        <v>0.59999999999999964</v>
      </c>
      <c r="C431" s="82"/>
      <c r="D431" s="270">
        <f t="shared" si="29"/>
        <v>10.196069288830172</v>
      </c>
      <c r="E431" s="270">
        <f t="shared" si="30"/>
        <v>7.2300000000000022</v>
      </c>
    </row>
    <row r="432" spans="1:5" x14ac:dyDescent="0.5">
      <c r="A432" s="243">
        <f t="shared" si="31"/>
        <v>0.4010000000000003</v>
      </c>
      <c r="B432" s="243">
        <f t="shared" si="28"/>
        <v>0.59899999999999975</v>
      </c>
      <c r="C432" s="82"/>
      <c r="D432" s="270">
        <f t="shared" si="29"/>
        <v>10.203937121827408</v>
      </c>
      <c r="E432" s="270">
        <f t="shared" si="30"/>
        <v>7.2374500000000026</v>
      </c>
    </row>
    <row r="433" spans="1:5" x14ac:dyDescent="0.5">
      <c r="A433" s="243">
        <f t="shared" si="31"/>
        <v>0.4020000000000003</v>
      </c>
      <c r="B433" s="243">
        <f t="shared" si="28"/>
        <v>0.59799999999999964</v>
      </c>
      <c r="C433" s="82"/>
      <c r="D433" s="270">
        <f t="shared" si="29"/>
        <v>10.211804954824643</v>
      </c>
      <c r="E433" s="270">
        <f t="shared" si="30"/>
        <v>7.2449000000000012</v>
      </c>
    </row>
    <row r="434" spans="1:5" x14ac:dyDescent="0.5">
      <c r="A434" s="243">
        <f t="shared" si="31"/>
        <v>0.4030000000000003</v>
      </c>
      <c r="B434" s="243">
        <f t="shared" si="28"/>
        <v>0.59699999999999975</v>
      </c>
      <c r="C434" s="82"/>
      <c r="D434" s="270">
        <f t="shared" si="29"/>
        <v>10.21967278782188</v>
      </c>
      <c r="E434" s="270">
        <f t="shared" si="30"/>
        <v>7.2523500000000016</v>
      </c>
    </row>
    <row r="435" spans="1:5" x14ac:dyDescent="0.5">
      <c r="A435" s="243">
        <f t="shared" si="31"/>
        <v>0.4040000000000003</v>
      </c>
      <c r="B435" s="243">
        <f t="shared" si="28"/>
        <v>0.59599999999999964</v>
      </c>
      <c r="C435" s="82"/>
      <c r="D435" s="270">
        <f t="shared" si="29"/>
        <v>10.227540620819115</v>
      </c>
      <c r="E435" s="270">
        <f t="shared" si="30"/>
        <v>7.259800000000002</v>
      </c>
    </row>
    <row r="436" spans="1:5" x14ac:dyDescent="0.5">
      <c r="A436" s="243">
        <f t="shared" si="31"/>
        <v>0.4050000000000003</v>
      </c>
      <c r="B436" s="243">
        <f t="shared" si="28"/>
        <v>0.59499999999999975</v>
      </c>
      <c r="C436" s="82"/>
      <c r="D436" s="270">
        <f t="shared" si="29"/>
        <v>10.235408453816349</v>
      </c>
      <c r="E436" s="270">
        <f t="shared" si="30"/>
        <v>7.2672500000000024</v>
      </c>
    </row>
    <row r="437" spans="1:5" x14ac:dyDescent="0.5">
      <c r="A437" s="243">
        <f t="shared" si="31"/>
        <v>0.40600000000000031</v>
      </c>
      <c r="B437" s="243">
        <f t="shared" si="28"/>
        <v>0.59399999999999964</v>
      </c>
      <c r="C437" s="82"/>
      <c r="D437" s="270">
        <f t="shared" si="29"/>
        <v>10.243276286813586</v>
      </c>
      <c r="E437" s="270">
        <f t="shared" si="30"/>
        <v>7.2747000000000011</v>
      </c>
    </row>
    <row r="438" spans="1:5" x14ac:dyDescent="0.5">
      <c r="A438" s="243">
        <f t="shared" si="31"/>
        <v>0.40700000000000031</v>
      </c>
      <c r="B438" s="243">
        <f t="shared" si="28"/>
        <v>0.59299999999999975</v>
      </c>
      <c r="C438" s="82"/>
      <c r="D438" s="270">
        <f t="shared" si="29"/>
        <v>10.251144119810821</v>
      </c>
      <c r="E438" s="270">
        <f t="shared" si="30"/>
        <v>7.2821500000000023</v>
      </c>
    </row>
    <row r="439" spans="1:5" x14ac:dyDescent="0.5">
      <c r="A439" s="243">
        <f t="shared" si="31"/>
        <v>0.40800000000000031</v>
      </c>
      <c r="B439" s="243">
        <f t="shared" si="28"/>
        <v>0.59199999999999964</v>
      </c>
      <c r="C439" s="82"/>
      <c r="D439" s="270">
        <f t="shared" si="29"/>
        <v>10.259011952808057</v>
      </c>
      <c r="E439" s="270">
        <f t="shared" si="30"/>
        <v>7.2896000000000019</v>
      </c>
    </row>
    <row r="440" spans="1:5" x14ac:dyDescent="0.5">
      <c r="A440" s="243">
        <f t="shared" si="31"/>
        <v>0.40900000000000031</v>
      </c>
      <c r="B440" s="243">
        <f t="shared" si="28"/>
        <v>0.59099999999999975</v>
      </c>
      <c r="C440" s="82"/>
      <c r="D440" s="270">
        <f t="shared" si="29"/>
        <v>10.266879785805294</v>
      </c>
      <c r="E440" s="270">
        <f t="shared" si="30"/>
        <v>7.2970500000000023</v>
      </c>
    </row>
    <row r="441" spans="1:5" x14ac:dyDescent="0.5">
      <c r="A441" s="243">
        <f t="shared" si="31"/>
        <v>0.41000000000000031</v>
      </c>
      <c r="B441" s="243">
        <f t="shared" si="28"/>
        <v>0.58999999999999964</v>
      </c>
      <c r="C441" s="82"/>
      <c r="D441" s="270">
        <f t="shared" si="29"/>
        <v>10.274747618802529</v>
      </c>
      <c r="E441" s="270">
        <f t="shared" si="30"/>
        <v>7.3045000000000018</v>
      </c>
    </row>
    <row r="442" spans="1:5" x14ac:dyDescent="0.5">
      <c r="A442" s="243">
        <f t="shared" si="31"/>
        <v>0.41100000000000031</v>
      </c>
      <c r="B442" s="243">
        <f t="shared" si="28"/>
        <v>0.58899999999999975</v>
      </c>
      <c r="C442" s="82"/>
      <c r="D442" s="270">
        <f t="shared" si="29"/>
        <v>10.282615451799765</v>
      </c>
      <c r="E442" s="270">
        <f t="shared" si="30"/>
        <v>7.3119500000000031</v>
      </c>
    </row>
    <row r="443" spans="1:5" x14ac:dyDescent="0.5">
      <c r="A443" s="243">
        <f t="shared" si="31"/>
        <v>0.41200000000000031</v>
      </c>
      <c r="B443" s="243">
        <f t="shared" si="28"/>
        <v>0.58799999999999963</v>
      </c>
      <c r="C443" s="82"/>
      <c r="D443" s="270">
        <f t="shared" si="29"/>
        <v>10.290483284797</v>
      </c>
      <c r="E443" s="270">
        <f t="shared" si="30"/>
        <v>7.3194000000000017</v>
      </c>
    </row>
    <row r="444" spans="1:5" x14ac:dyDescent="0.5">
      <c r="A444" s="243">
        <f t="shared" si="31"/>
        <v>0.41300000000000031</v>
      </c>
      <c r="B444" s="243">
        <f t="shared" si="28"/>
        <v>0.58699999999999974</v>
      </c>
      <c r="C444" s="82"/>
      <c r="D444" s="270">
        <f t="shared" si="29"/>
        <v>10.298351117794237</v>
      </c>
      <c r="E444" s="270">
        <f t="shared" si="30"/>
        <v>7.3268500000000021</v>
      </c>
    </row>
    <row r="445" spans="1:5" x14ac:dyDescent="0.5">
      <c r="A445" s="243">
        <f t="shared" si="31"/>
        <v>0.41400000000000031</v>
      </c>
      <c r="B445" s="243">
        <f t="shared" si="28"/>
        <v>0.58599999999999963</v>
      </c>
      <c r="C445" s="82"/>
      <c r="D445" s="270">
        <f t="shared" si="29"/>
        <v>10.306218950791473</v>
      </c>
      <c r="E445" s="270">
        <f t="shared" si="30"/>
        <v>7.3343000000000025</v>
      </c>
    </row>
    <row r="446" spans="1:5" x14ac:dyDescent="0.5">
      <c r="A446" s="243">
        <f t="shared" si="31"/>
        <v>0.41500000000000031</v>
      </c>
      <c r="B446" s="243">
        <f t="shared" si="28"/>
        <v>0.58499999999999974</v>
      </c>
      <c r="C446" s="82"/>
      <c r="D446" s="270">
        <f t="shared" si="29"/>
        <v>10.314086783788708</v>
      </c>
      <c r="E446" s="270">
        <f t="shared" si="30"/>
        <v>7.3417500000000029</v>
      </c>
    </row>
    <row r="447" spans="1:5" x14ac:dyDescent="0.5">
      <c r="A447" s="243">
        <f t="shared" si="31"/>
        <v>0.41600000000000031</v>
      </c>
      <c r="B447" s="243">
        <f t="shared" si="28"/>
        <v>0.58399999999999963</v>
      </c>
      <c r="C447" s="82"/>
      <c r="D447" s="270">
        <f t="shared" si="29"/>
        <v>10.321954616785943</v>
      </c>
      <c r="E447" s="270">
        <f t="shared" si="30"/>
        <v>7.3492000000000015</v>
      </c>
    </row>
    <row r="448" spans="1:5" x14ac:dyDescent="0.5">
      <c r="A448" s="243">
        <f t="shared" si="31"/>
        <v>0.41700000000000031</v>
      </c>
      <c r="B448" s="243">
        <f t="shared" si="28"/>
        <v>0.58299999999999974</v>
      </c>
      <c r="C448" s="82"/>
      <c r="D448" s="270">
        <f t="shared" si="29"/>
        <v>10.329822449783181</v>
      </c>
      <c r="E448" s="270">
        <f t="shared" si="30"/>
        <v>7.3566500000000019</v>
      </c>
    </row>
    <row r="449" spans="1:5" x14ac:dyDescent="0.5">
      <c r="A449" s="243">
        <f t="shared" si="31"/>
        <v>0.41800000000000032</v>
      </c>
      <c r="B449" s="243">
        <f t="shared" si="28"/>
        <v>0.58199999999999963</v>
      </c>
      <c r="C449" s="82"/>
      <c r="D449" s="270">
        <f t="shared" si="29"/>
        <v>10.337690282780416</v>
      </c>
      <c r="E449" s="270">
        <f t="shared" si="30"/>
        <v>7.3641000000000023</v>
      </c>
    </row>
    <row r="450" spans="1:5" x14ac:dyDescent="0.5">
      <c r="A450" s="243">
        <f t="shared" si="31"/>
        <v>0.41900000000000032</v>
      </c>
      <c r="B450" s="243">
        <f t="shared" si="28"/>
        <v>0.58099999999999974</v>
      </c>
      <c r="C450" s="82"/>
      <c r="D450" s="270">
        <f t="shared" si="29"/>
        <v>10.345558115777651</v>
      </c>
      <c r="E450" s="270">
        <f t="shared" si="30"/>
        <v>7.3715500000000018</v>
      </c>
    </row>
    <row r="451" spans="1:5" x14ac:dyDescent="0.5">
      <c r="A451" s="243">
        <f t="shared" si="31"/>
        <v>0.42000000000000032</v>
      </c>
      <c r="B451" s="243">
        <f t="shared" si="28"/>
        <v>0.57999999999999963</v>
      </c>
      <c r="C451" s="82"/>
      <c r="D451" s="270">
        <f t="shared" si="29"/>
        <v>10.353425948774888</v>
      </c>
      <c r="E451" s="270">
        <f t="shared" si="30"/>
        <v>7.3790000000000013</v>
      </c>
    </row>
    <row r="452" spans="1:5" x14ac:dyDescent="0.5">
      <c r="A452" s="243">
        <f t="shared" si="31"/>
        <v>0.42100000000000032</v>
      </c>
      <c r="B452" s="243">
        <f t="shared" si="28"/>
        <v>0.57899999999999974</v>
      </c>
      <c r="C452" s="82"/>
      <c r="D452" s="270">
        <f t="shared" si="29"/>
        <v>10.361293781772124</v>
      </c>
      <c r="E452" s="270">
        <f t="shared" si="30"/>
        <v>7.3864500000000026</v>
      </c>
    </row>
    <row r="453" spans="1:5" x14ac:dyDescent="0.5">
      <c r="A453" s="243">
        <f t="shared" si="31"/>
        <v>0.42200000000000032</v>
      </c>
      <c r="B453" s="243">
        <f t="shared" si="28"/>
        <v>0.57799999999999963</v>
      </c>
      <c r="C453" s="82"/>
      <c r="D453" s="270">
        <f t="shared" si="29"/>
        <v>10.369161614769359</v>
      </c>
      <c r="E453" s="270">
        <f t="shared" si="30"/>
        <v>7.3939000000000021</v>
      </c>
    </row>
    <row r="454" spans="1:5" x14ac:dyDescent="0.5">
      <c r="A454" s="243">
        <f t="shared" si="31"/>
        <v>0.42300000000000032</v>
      </c>
      <c r="B454" s="243">
        <f t="shared" si="28"/>
        <v>0.57699999999999974</v>
      </c>
      <c r="C454" s="82"/>
      <c r="D454" s="270">
        <f t="shared" si="29"/>
        <v>10.377029447766596</v>
      </c>
      <c r="E454" s="270">
        <f t="shared" si="30"/>
        <v>7.4013500000000025</v>
      </c>
    </row>
    <row r="455" spans="1:5" x14ac:dyDescent="0.5">
      <c r="A455" s="243">
        <f t="shared" si="31"/>
        <v>0.42400000000000032</v>
      </c>
      <c r="B455" s="243">
        <f t="shared" si="28"/>
        <v>0.57599999999999962</v>
      </c>
      <c r="C455" s="82"/>
      <c r="D455" s="270">
        <f t="shared" si="29"/>
        <v>10.38489728076383</v>
      </c>
      <c r="E455" s="270">
        <f t="shared" si="30"/>
        <v>7.4088000000000021</v>
      </c>
    </row>
    <row r="456" spans="1:5" x14ac:dyDescent="0.5">
      <c r="A456" s="243">
        <f t="shared" si="31"/>
        <v>0.42500000000000032</v>
      </c>
      <c r="B456" s="243">
        <f t="shared" si="28"/>
        <v>0.57499999999999973</v>
      </c>
      <c r="C456" s="82"/>
      <c r="D456" s="270">
        <f t="shared" si="29"/>
        <v>10.392765113761067</v>
      </c>
      <c r="E456" s="270">
        <f t="shared" si="30"/>
        <v>7.4162500000000025</v>
      </c>
    </row>
    <row r="457" spans="1:5" x14ac:dyDescent="0.5">
      <c r="A457" s="243">
        <f t="shared" si="31"/>
        <v>0.42600000000000032</v>
      </c>
      <c r="B457" s="243">
        <f t="shared" si="28"/>
        <v>0.57399999999999962</v>
      </c>
      <c r="C457" s="82"/>
      <c r="D457" s="270">
        <f t="shared" si="29"/>
        <v>10.400632946758302</v>
      </c>
      <c r="E457" s="270">
        <f t="shared" si="30"/>
        <v>7.423700000000002</v>
      </c>
    </row>
    <row r="458" spans="1:5" x14ac:dyDescent="0.5">
      <c r="A458" s="243">
        <f t="shared" si="31"/>
        <v>0.42700000000000032</v>
      </c>
      <c r="B458" s="243">
        <f t="shared" si="28"/>
        <v>0.57299999999999973</v>
      </c>
      <c r="C458" s="82"/>
      <c r="D458" s="270">
        <f t="shared" si="29"/>
        <v>10.40850077975554</v>
      </c>
      <c r="E458" s="270">
        <f t="shared" si="30"/>
        <v>7.4311500000000024</v>
      </c>
    </row>
    <row r="459" spans="1:5" x14ac:dyDescent="0.5">
      <c r="A459" s="243">
        <f t="shared" si="31"/>
        <v>0.42800000000000032</v>
      </c>
      <c r="B459" s="243">
        <f t="shared" si="28"/>
        <v>0.57199999999999962</v>
      </c>
      <c r="C459" s="82"/>
      <c r="D459" s="270">
        <f t="shared" si="29"/>
        <v>10.416368612752773</v>
      </c>
      <c r="E459" s="270">
        <f t="shared" si="30"/>
        <v>7.4386000000000019</v>
      </c>
    </row>
    <row r="460" spans="1:5" x14ac:dyDescent="0.5">
      <c r="A460" s="243">
        <f t="shared" si="31"/>
        <v>0.42900000000000033</v>
      </c>
      <c r="B460" s="243">
        <f t="shared" si="28"/>
        <v>0.57099999999999973</v>
      </c>
      <c r="C460" s="82"/>
      <c r="D460" s="270">
        <f t="shared" si="29"/>
        <v>10.42423644575001</v>
      </c>
      <c r="E460" s="270">
        <f t="shared" si="30"/>
        <v>7.4460500000000032</v>
      </c>
    </row>
    <row r="461" spans="1:5" x14ac:dyDescent="0.5">
      <c r="A461" s="243">
        <f t="shared" si="31"/>
        <v>0.43000000000000033</v>
      </c>
      <c r="B461" s="243">
        <f t="shared" si="28"/>
        <v>0.56999999999999962</v>
      </c>
      <c r="C461" s="82"/>
      <c r="D461" s="270">
        <f t="shared" si="29"/>
        <v>10.432104278747245</v>
      </c>
      <c r="E461" s="270">
        <f t="shared" si="30"/>
        <v>7.4535000000000018</v>
      </c>
    </row>
    <row r="462" spans="1:5" x14ac:dyDescent="0.5">
      <c r="A462" s="243">
        <f t="shared" si="31"/>
        <v>0.43100000000000033</v>
      </c>
      <c r="B462" s="243">
        <f t="shared" si="28"/>
        <v>0.56899999999999973</v>
      </c>
      <c r="C462" s="82"/>
      <c r="D462" s="270">
        <f t="shared" si="29"/>
        <v>10.439972111744483</v>
      </c>
      <c r="E462" s="270">
        <f t="shared" si="30"/>
        <v>7.4609500000000022</v>
      </c>
    </row>
    <row r="463" spans="1:5" x14ac:dyDescent="0.5">
      <c r="A463" s="243">
        <f t="shared" si="31"/>
        <v>0.43200000000000033</v>
      </c>
      <c r="B463" s="243">
        <f t="shared" si="28"/>
        <v>0.56799999999999962</v>
      </c>
      <c r="C463" s="82"/>
      <c r="D463" s="270">
        <f t="shared" si="29"/>
        <v>10.447839944741718</v>
      </c>
      <c r="E463" s="270">
        <f t="shared" si="30"/>
        <v>7.4684000000000026</v>
      </c>
    </row>
    <row r="464" spans="1:5" x14ac:dyDescent="0.5">
      <c r="A464" s="243">
        <f t="shared" si="31"/>
        <v>0.43300000000000033</v>
      </c>
      <c r="B464" s="243">
        <f t="shared" si="28"/>
        <v>0.56699999999999973</v>
      </c>
      <c r="C464" s="82"/>
      <c r="D464" s="270">
        <f t="shared" si="29"/>
        <v>10.455707777738954</v>
      </c>
      <c r="E464" s="270">
        <f t="shared" si="30"/>
        <v>7.4758500000000021</v>
      </c>
    </row>
    <row r="465" spans="1:5" x14ac:dyDescent="0.5">
      <c r="A465" s="243">
        <f t="shared" si="31"/>
        <v>0.43400000000000033</v>
      </c>
      <c r="B465" s="243">
        <f t="shared" si="28"/>
        <v>0.56599999999999961</v>
      </c>
      <c r="C465" s="82"/>
      <c r="D465" s="270">
        <f t="shared" si="29"/>
        <v>10.463575610736187</v>
      </c>
      <c r="E465" s="270">
        <f t="shared" si="30"/>
        <v>7.4833000000000016</v>
      </c>
    </row>
    <row r="466" spans="1:5" x14ac:dyDescent="0.5">
      <c r="A466" s="243">
        <f t="shared" si="31"/>
        <v>0.43500000000000033</v>
      </c>
      <c r="B466" s="243">
        <f t="shared" si="28"/>
        <v>0.56499999999999972</v>
      </c>
      <c r="C466" s="82"/>
      <c r="D466" s="270">
        <f t="shared" si="29"/>
        <v>10.471443443733426</v>
      </c>
      <c r="E466" s="270">
        <f t="shared" si="30"/>
        <v>7.490750000000002</v>
      </c>
    </row>
    <row r="467" spans="1:5" x14ac:dyDescent="0.5">
      <c r="A467" s="243">
        <f t="shared" si="31"/>
        <v>0.43600000000000033</v>
      </c>
      <c r="B467" s="243">
        <f t="shared" si="28"/>
        <v>0.56399999999999961</v>
      </c>
      <c r="C467" s="82"/>
      <c r="D467" s="270">
        <f t="shared" si="29"/>
        <v>10.479311276730661</v>
      </c>
      <c r="E467" s="270">
        <f t="shared" si="30"/>
        <v>7.4982000000000024</v>
      </c>
    </row>
    <row r="468" spans="1:5" x14ac:dyDescent="0.5">
      <c r="A468" s="243">
        <f t="shared" si="31"/>
        <v>0.43700000000000033</v>
      </c>
      <c r="B468" s="243">
        <f t="shared" si="28"/>
        <v>0.56299999999999972</v>
      </c>
      <c r="C468" s="82"/>
      <c r="D468" s="270">
        <f t="shared" si="29"/>
        <v>10.487179109727897</v>
      </c>
      <c r="E468" s="270">
        <f t="shared" si="30"/>
        <v>7.5056500000000019</v>
      </c>
    </row>
    <row r="469" spans="1:5" x14ac:dyDescent="0.5">
      <c r="A469" s="243">
        <f t="shared" si="31"/>
        <v>0.43800000000000033</v>
      </c>
      <c r="B469" s="243">
        <f t="shared" si="28"/>
        <v>0.56199999999999961</v>
      </c>
      <c r="C469" s="82"/>
      <c r="D469" s="270">
        <f t="shared" si="29"/>
        <v>10.495046942725132</v>
      </c>
      <c r="E469" s="270">
        <f t="shared" si="30"/>
        <v>7.5131000000000014</v>
      </c>
    </row>
    <row r="470" spans="1:5" x14ac:dyDescent="0.5">
      <c r="A470" s="243">
        <f t="shared" si="31"/>
        <v>0.43900000000000033</v>
      </c>
      <c r="B470" s="243">
        <f t="shared" si="28"/>
        <v>0.56099999999999972</v>
      </c>
      <c r="C470" s="82"/>
      <c r="D470" s="270">
        <f t="shared" si="29"/>
        <v>10.502914775722369</v>
      </c>
      <c r="E470" s="270">
        <f t="shared" si="30"/>
        <v>7.5205500000000027</v>
      </c>
    </row>
    <row r="471" spans="1:5" x14ac:dyDescent="0.5">
      <c r="A471" s="243">
        <f t="shared" si="31"/>
        <v>0.44000000000000034</v>
      </c>
      <c r="B471" s="243">
        <f t="shared" si="28"/>
        <v>0.55999999999999961</v>
      </c>
      <c r="C471" s="82"/>
      <c r="D471" s="270">
        <f t="shared" si="29"/>
        <v>10.510782608719603</v>
      </c>
      <c r="E471" s="270">
        <f t="shared" si="30"/>
        <v>7.5280000000000014</v>
      </c>
    </row>
    <row r="472" spans="1:5" x14ac:dyDescent="0.5">
      <c r="A472" s="243">
        <f t="shared" si="31"/>
        <v>0.44100000000000034</v>
      </c>
      <c r="B472" s="243">
        <f t="shared" si="28"/>
        <v>0.55899999999999972</v>
      </c>
      <c r="C472" s="82"/>
      <c r="D472" s="270">
        <f t="shared" si="29"/>
        <v>10.51865044171684</v>
      </c>
      <c r="E472" s="270">
        <f t="shared" si="30"/>
        <v>7.5354500000000026</v>
      </c>
    </row>
    <row r="473" spans="1:5" x14ac:dyDescent="0.5">
      <c r="A473" s="243">
        <f t="shared" si="31"/>
        <v>0.44200000000000034</v>
      </c>
      <c r="B473" s="243">
        <f t="shared" si="28"/>
        <v>0.55799999999999961</v>
      </c>
      <c r="C473" s="82"/>
      <c r="D473" s="270">
        <f t="shared" si="29"/>
        <v>10.526518274714075</v>
      </c>
      <c r="E473" s="270">
        <f t="shared" si="30"/>
        <v>7.5429000000000022</v>
      </c>
    </row>
    <row r="474" spans="1:5" x14ac:dyDescent="0.5">
      <c r="A474" s="243">
        <f t="shared" si="31"/>
        <v>0.44300000000000034</v>
      </c>
      <c r="B474" s="243">
        <f t="shared" si="28"/>
        <v>0.55699999999999972</v>
      </c>
      <c r="C474" s="82"/>
      <c r="D474" s="270">
        <f t="shared" si="29"/>
        <v>10.534386107711311</v>
      </c>
      <c r="E474" s="270">
        <f t="shared" si="30"/>
        <v>7.5503500000000034</v>
      </c>
    </row>
    <row r="475" spans="1:5" x14ac:dyDescent="0.5">
      <c r="A475" s="243">
        <f t="shared" si="31"/>
        <v>0.44400000000000034</v>
      </c>
      <c r="B475" s="243">
        <f t="shared" si="28"/>
        <v>0.55599999999999961</v>
      </c>
      <c r="C475" s="82"/>
      <c r="D475" s="270">
        <f t="shared" si="29"/>
        <v>10.542253940708546</v>
      </c>
      <c r="E475" s="270">
        <f t="shared" si="30"/>
        <v>7.5578000000000021</v>
      </c>
    </row>
    <row r="476" spans="1:5" x14ac:dyDescent="0.5">
      <c r="A476" s="243">
        <f t="shared" si="31"/>
        <v>0.44500000000000034</v>
      </c>
      <c r="B476" s="243">
        <f t="shared" si="28"/>
        <v>0.55499999999999972</v>
      </c>
      <c r="C476" s="82"/>
      <c r="D476" s="270">
        <f t="shared" si="29"/>
        <v>10.550121773705785</v>
      </c>
      <c r="E476" s="270">
        <f t="shared" si="30"/>
        <v>7.5652500000000025</v>
      </c>
    </row>
    <row r="477" spans="1:5" x14ac:dyDescent="0.5">
      <c r="A477" s="243">
        <f t="shared" si="31"/>
        <v>0.44600000000000034</v>
      </c>
      <c r="B477" s="243">
        <f t="shared" si="28"/>
        <v>0.5539999999999996</v>
      </c>
      <c r="C477" s="82"/>
      <c r="D477" s="270">
        <f t="shared" si="29"/>
        <v>10.557989606703019</v>
      </c>
      <c r="E477" s="270">
        <f t="shared" si="30"/>
        <v>7.5727000000000029</v>
      </c>
    </row>
    <row r="478" spans="1:5" x14ac:dyDescent="0.5">
      <c r="A478" s="243">
        <f t="shared" si="31"/>
        <v>0.44700000000000034</v>
      </c>
      <c r="B478" s="243">
        <f t="shared" si="28"/>
        <v>0.55299999999999971</v>
      </c>
      <c r="C478" s="82"/>
      <c r="D478" s="270">
        <f t="shared" si="29"/>
        <v>10.565857439700256</v>
      </c>
      <c r="E478" s="270">
        <f t="shared" si="30"/>
        <v>7.5801500000000015</v>
      </c>
    </row>
    <row r="479" spans="1:5" x14ac:dyDescent="0.5">
      <c r="A479" s="243">
        <f t="shared" si="31"/>
        <v>0.44800000000000034</v>
      </c>
      <c r="B479" s="243">
        <f t="shared" ref="B479:B542" si="32">1-A479</f>
        <v>0.5519999999999996</v>
      </c>
      <c r="C479" s="82"/>
      <c r="D479" s="270">
        <f t="shared" ref="D479:D542" si="33">SQRT((A479*$B$7)^2+(B479*$B$8)^2+2*$B$7*A479*$B$8*B479*$D$12)</f>
        <v>10.573725272697491</v>
      </c>
      <c r="E479" s="270">
        <f t="shared" ref="E479:E542" si="34">+A479*$B$5+B479*$B$6</f>
        <v>7.5876000000000019</v>
      </c>
    </row>
    <row r="480" spans="1:5" x14ac:dyDescent="0.5">
      <c r="A480" s="243">
        <f t="shared" si="31"/>
        <v>0.44900000000000034</v>
      </c>
      <c r="B480" s="243">
        <f t="shared" si="32"/>
        <v>0.55099999999999971</v>
      </c>
      <c r="C480" s="82"/>
      <c r="D480" s="270">
        <f t="shared" si="33"/>
        <v>10.581593105694727</v>
      </c>
      <c r="E480" s="270">
        <f t="shared" si="34"/>
        <v>7.5950500000000023</v>
      </c>
    </row>
    <row r="481" spans="1:5" x14ac:dyDescent="0.5">
      <c r="A481" s="243">
        <f t="shared" si="31"/>
        <v>0.45000000000000034</v>
      </c>
      <c r="B481" s="243">
        <f t="shared" si="32"/>
        <v>0.5499999999999996</v>
      </c>
      <c r="C481" s="82"/>
      <c r="D481" s="270">
        <f t="shared" si="33"/>
        <v>10.589460938691962</v>
      </c>
      <c r="E481" s="270">
        <f t="shared" si="34"/>
        <v>7.6025000000000027</v>
      </c>
    </row>
    <row r="482" spans="1:5" x14ac:dyDescent="0.5">
      <c r="A482" s="243">
        <f t="shared" ref="A482:A545" si="35">+A481+0.1%</f>
        <v>0.45100000000000035</v>
      </c>
      <c r="B482" s="243">
        <f t="shared" si="32"/>
        <v>0.54899999999999971</v>
      </c>
      <c r="C482" s="82"/>
      <c r="D482" s="270">
        <f t="shared" si="33"/>
        <v>10.597328771689197</v>
      </c>
      <c r="E482" s="270">
        <f t="shared" si="34"/>
        <v>7.6099500000000022</v>
      </c>
    </row>
    <row r="483" spans="1:5" x14ac:dyDescent="0.5">
      <c r="A483" s="243">
        <f t="shared" si="35"/>
        <v>0.45200000000000035</v>
      </c>
      <c r="B483" s="243">
        <f t="shared" si="32"/>
        <v>0.5479999999999996</v>
      </c>
      <c r="C483" s="82"/>
      <c r="D483" s="270">
        <f t="shared" si="33"/>
        <v>10.605196604686434</v>
      </c>
      <c r="E483" s="270">
        <f t="shared" si="34"/>
        <v>7.6174000000000017</v>
      </c>
    </row>
    <row r="484" spans="1:5" x14ac:dyDescent="0.5">
      <c r="A484" s="243">
        <f t="shared" si="35"/>
        <v>0.45300000000000035</v>
      </c>
      <c r="B484" s="243">
        <f t="shared" si="32"/>
        <v>0.54699999999999971</v>
      </c>
      <c r="C484" s="82"/>
      <c r="D484" s="270">
        <f t="shared" si="33"/>
        <v>10.61306443768367</v>
      </c>
      <c r="E484" s="270">
        <f t="shared" si="34"/>
        <v>7.624850000000003</v>
      </c>
    </row>
    <row r="485" spans="1:5" x14ac:dyDescent="0.5">
      <c r="A485" s="243">
        <f t="shared" si="35"/>
        <v>0.45400000000000035</v>
      </c>
      <c r="B485" s="243">
        <f t="shared" si="32"/>
        <v>0.5459999999999996</v>
      </c>
      <c r="C485" s="82"/>
      <c r="D485" s="270">
        <f t="shared" si="33"/>
        <v>10.620932270680905</v>
      </c>
      <c r="E485" s="270">
        <f t="shared" si="34"/>
        <v>7.6323000000000016</v>
      </c>
    </row>
    <row r="486" spans="1:5" x14ac:dyDescent="0.5">
      <c r="A486" s="243">
        <f t="shared" si="35"/>
        <v>0.45500000000000035</v>
      </c>
      <c r="B486" s="243">
        <f t="shared" si="32"/>
        <v>0.54499999999999971</v>
      </c>
      <c r="C486" s="82"/>
      <c r="D486" s="270">
        <f t="shared" si="33"/>
        <v>10.628800103678142</v>
      </c>
      <c r="E486" s="270">
        <f t="shared" si="34"/>
        <v>7.6397500000000029</v>
      </c>
    </row>
    <row r="487" spans="1:5" x14ac:dyDescent="0.5">
      <c r="A487" s="243">
        <f t="shared" si="35"/>
        <v>0.45600000000000035</v>
      </c>
      <c r="B487" s="243">
        <f t="shared" si="32"/>
        <v>0.54399999999999959</v>
      </c>
      <c r="C487" s="82"/>
      <c r="D487" s="270">
        <f t="shared" si="33"/>
        <v>10.636667936675376</v>
      </c>
      <c r="E487" s="270">
        <f t="shared" si="34"/>
        <v>7.6472000000000024</v>
      </c>
    </row>
    <row r="488" spans="1:5" x14ac:dyDescent="0.5">
      <c r="A488" s="243">
        <f t="shared" si="35"/>
        <v>0.45700000000000035</v>
      </c>
      <c r="B488" s="243">
        <f t="shared" si="32"/>
        <v>0.54299999999999971</v>
      </c>
      <c r="C488" s="82"/>
      <c r="D488" s="270">
        <f t="shared" si="33"/>
        <v>10.644535769672613</v>
      </c>
      <c r="E488" s="270">
        <f t="shared" si="34"/>
        <v>7.6546500000000028</v>
      </c>
    </row>
    <row r="489" spans="1:5" x14ac:dyDescent="0.5">
      <c r="A489" s="243">
        <f t="shared" si="35"/>
        <v>0.45800000000000035</v>
      </c>
      <c r="B489" s="243">
        <f t="shared" si="32"/>
        <v>0.54199999999999959</v>
      </c>
      <c r="C489" s="82"/>
      <c r="D489" s="270">
        <f t="shared" si="33"/>
        <v>10.652403602669848</v>
      </c>
      <c r="E489" s="270">
        <f t="shared" si="34"/>
        <v>7.6621000000000024</v>
      </c>
    </row>
    <row r="490" spans="1:5" x14ac:dyDescent="0.5">
      <c r="A490" s="243">
        <f t="shared" si="35"/>
        <v>0.45900000000000035</v>
      </c>
      <c r="B490" s="243">
        <f t="shared" si="32"/>
        <v>0.5409999999999997</v>
      </c>
      <c r="C490" s="82"/>
      <c r="D490" s="270">
        <f t="shared" si="33"/>
        <v>10.660271435667084</v>
      </c>
      <c r="E490" s="270">
        <f t="shared" si="34"/>
        <v>7.6695500000000028</v>
      </c>
    </row>
    <row r="491" spans="1:5" x14ac:dyDescent="0.5">
      <c r="A491" s="243">
        <f t="shared" si="35"/>
        <v>0.46000000000000035</v>
      </c>
      <c r="B491" s="243">
        <f t="shared" si="32"/>
        <v>0.53999999999999959</v>
      </c>
      <c r="C491" s="82"/>
      <c r="D491" s="270">
        <f t="shared" si="33"/>
        <v>10.668139268664321</v>
      </c>
      <c r="E491" s="270">
        <f t="shared" si="34"/>
        <v>7.6770000000000023</v>
      </c>
    </row>
    <row r="492" spans="1:5" x14ac:dyDescent="0.5">
      <c r="A492" s="243">
        <f t="shared" si="35"/>
        <v>0.46100000000000035</v>
      </c>
      <c r="B492" s="243">
        <f t="shared" si="32"/>
        <v>0.5389999999999997</v>
      </c>
      <c r="C492" s="82"/>
      <c r="D492" s="270">
        <f t="shared" si="33"/>
        <v>10.676007101661556</v>
      </c>
      <c r="E492" s="270">
        <f t="shared" si="34"/>
        <v>7.6844500000000018</v>
      </c>
    </row>
    <row r="493" spans="1:5" x14ac:dyDescent="0.5">
      <c r="A493" s="243">
        <f t="shared" si="35"/>
        <v>0.46200000000000035</v>
      </c>
      <c r="B493" s="243">
        <f t="shared" si="32"/>
        <v>0.53799999999999959</v>
      </c>
      <c r="C493" s="82"/>
      <c r="D493" s="270">
        <f t="shared" si="33"/>
        <v>10.683874934658792</v>
      </c>
      <c r="E493" s="270">
        <f t="shared" si="34"/>
        <v>7.6919000000000022</v>
      </c>
    </row>
    <row r="494" spans="1:5" x14ac:dyDescent="0.5">
      <c r="A494" s="243">
        <f t="shared" si="35"/>
        <v>0.46300000000000036</v>
      </c>
      <c r="B494" s="243">
        <f t="shared" si="32"/>
        <v>0.5369999999999997</v>
      </c>
      <c r="C494" s="82"/>
      <c r="D494" s="270">
        <f t="shared" si="33"/>
        <v>10.691742767656029</v>
      </c>
      <c r="E494" s="270">
        <f t="shared" si="34"/>
        <v>7.6993500000000026</v>
      </c>
    </row>
    <row r="495" spans="1:5" x14ac:dyDescent="0.5">
      <c r="A495" s="243">
        <f t="shared" si="35"/>
        <v>0.46400000000000036</v>
      </c>
      <c r="B495" s="243">
        <f t="shared" si="32"/>
        <v>0.53599999999999959</v>
      </c>
      <c r="C495" s="82"/>
      <c r="D495" s="270">
        <f t="shared" si="33"/>
        <v>10.699610600653264</v>
      </c>
      <c r="E495" s="270">
        <f t="shared" si="34"/>
        <v>7.7068000000000012</v>
      </c>
    </row>
    <row r="496" spans="1:5" x14ac:dyDescent="0.5">
      <c r="A496" s="243">
        <f t="shared" si="35"/>
        <v>0.46500000000000036</v>
      </c>
      <c r="B496" s="243">
        <f t="shared" si="32"/>
        <v>0.5349999999999997</v>
      </c>
      <c r="C496" s="82"/>
      <c r="D496" s="270">
        <f t="shared" si="33"/>
        <v>10.7074784336505</v>
      </c>
      <c r="E496" s="270">
        <f t="shared" si="34"/>
        <v>7.7142500000000025</v>
      </c>
    </row>
    <row r="497" spans="1:5" x14ac:dyDescent="0.5">
      <c r="A497" s="243">
        <f t="shared" si="35"/>
        <v>0.46600000000000036</v>
      </c>
      <c r="B497" s="243">
        <f t="shared" si="32"/>
        <v>0.53399999999999959</v>
      </c>
      <c r="C497" s="82"/>
      <c r="D497" s="270">
        <f t="shared" si="33"/>
        <v>10.715346266647735</v>
      </c>
      <c r="E497" s="270">
        <f t="shared" si="34"/>
        <v>7.721700000000002</v>
      </c>
    </row>
    <row r="498" spans="1:5" x14ac:dyDescent="0.5">
      <c r="A498" s="243">
        <f t="shared" si="35"/>
        <v>0.46700000000000036</v>
      </c>
      <c r="B498" s="243">
        <f t="shared" si="32"/>
        <v>0.5329999999999997</v>
      </c>
      <c r="C498" s="82"/>
      <c r="D498" s="270">
        <f t="shared" si="33"/>
        <v>10.72321409964497</v>
      </c>
      <c r="E498" s="270">
        <f t="shared" si="34"/>
        <v>7.7291500000000024</v>
      </c>
    </row>
    <row r="499" spans="1:5" x14ac:dyDescent="0.5">
      <c r="A499" s="243">
        <f t="shared" si="35"/>
        <v>0.46800000000000036</v>
      </c>
      <c r="B499" s="243">
        <f t="shared" si="32"/>
        <v>0.53199999999999958</v>
      </c>
      <c r="C499" s="82"/>
      <c r="D499" s="270">
        <f t="shared" si="33"/>
        <v>10.731081932642207</v>
      </c>
      <c r="E499" s="270">
        <f t="shared" si="34"/>
        <v>7.7366000000000019</v>
      </c>
    </row>
    <row r="500" spans="1:5" x14ac:dyDescent="0.5">
      <c r="A500" s="243">
        <f t="shared" si="35"/>
        <v>0.46900000000000036</v>
      </c>
      <c r="B500" s="243">
        <f t="shared" si="32"/>
        <v>0.53099999999999969</v>
      </c>
      <c r="C500" s="82"/>
      <c r="D500" s="270">
        <f t="shared" si="33"/>
        <v>10.738949765639443</v>
      </c>
      <c r="E500" s="270">
        <f t="shared" si="34"/>
        <v>7.7440500000000023</v>
      </c>
    </row>
    <row r="501" spans="1:5" x14ac:dyDescent="0.5">
      <c r="A501" s="243">
        <f t="shared" si="35"/>
        <v>0.47000000000000036</v>
      </c>
      <c r="B501" s="243">
        <f t="shared" si="32"/>
        <v>0.52999999999999958</v>
      </c>
      <c r="C501" s="82"/>
      <c r="D501" s="270">
        <f t="shared" si="33"/>
        <v>10.746817598636678</v>
      </c>
      <c r="E501" s="270">
        <f t="shared" si="34"/>
        <v>7.7515000000000018</v>
      </c>
    </row>
    <row r="502" spans="1:5" x14ac:dyDescent="0.5">
      <c r="A502" s="243">
        <f t="shared" si="35"/>
        <v>0.47100000000000036</v>
      </c>
      <c r="B502" s="243">
        <f t="shared" si="32"/>
        <v>0.52899999999999969</v>
      </c>
      <c r="C502" s="82"/>
      <c r="D502" s="270">
        <f t="shared" si="33"/>
        <v>10.754685431633915</v>
      </c>
      <c r="E502" s="270">
        <f t="shared" si="34"/>
        <v>7.7589500000000022</v>
      </c>
    </row>
    <row r="503" spans="1:5" x14ac:dyDescent="0.5">
      <c r="A503" s="243">
        <f t="shared" si="35"/>
        <v>0.47200000000000036</v>
      </c>
      <c r="B503" s="243">
        <f t="shared" si="32"/>
        <v>0.52799999999999958</v>
      </c>
      <c r="C503" s="82"/>
      <c r="D503" s="270">
        <f t="shared" si="33"/>
        <v>10.762553264631149</v>
      </c>
      <c r="E503" s="270">
        <f t="shared" si="34"/>
        <v>7.7664000000000017</v>
      </c>
    </row>
    <row r="504" spans="1:5" x14ac:dyDescent="0.5">
      <c r="A504" s="243">
        <f t="shared" si="35"/>
        <v>0.47300000000000036</v>
      </c>
      <c r="B504" s="243">
        <f t="shared" si="32"/>
        <v>0.52699999999999969</v>
      </c>
      <c r="C504" s="82"/>
      <c r="D504" s="270">
        <f t="shared" si="33"/>
        <v>10.770421097628386</v>
      </c>
      <c r="E504" s="270">
        <f t="shared" si="34"/>
        <v>7.773850000000003</v>
      </c>
    </row>
    <row r="505" spans="1:5" x14ac:dyDescent="0.5">
      <c r="A505" s="243">
        <f t="shared" si="35"/>
        <v>0.47400000000000037</v>
      </c>
      <c r="B505" s="243">
        <f t="shared" si="32"/>
        <v>0.52599999999999958</v>
      </c>
      <c r="C505" s="82"/>
      <c r="D505" s="270">
        <f t="shared" si="33"/>
        <v>10.778288930625623</v>
      </c>
      <c r="E505" s="270">
        <f t="shared" si="34"/>
        <v>7.7813000000000025</v>
      </c>
    </row>
    <row r="506" spans="1:5" x14ac:dyDescent="0.5">
      <c r="A506" s="243">
        <f t="shared" si="35"/>
        <v>0.47500000000000037</v>
      </c>
      <c r="B506" s="243">
        <f t="shared" si="32"/>
        <v>0.52499999999999969</v>
      </c>
      <c r="C506" s="82"/>
      <c r="D506" s="270">
        <f t="shared" si="33"/>
        <v>10.786156763622859</v>
      </c>
      <c r="E506" s="270">
        <f t="shared" si="34"/>
        <v>7.7887500000000021</v>
      </c>
    </row>
    <row r="507" spans="1:5" x14ac:dyDescent="0.5">
      <c r="A507" s="243">
        <f t="shared" si="35"/>
        <v>0.47600000000000037</v>
      </c>
      <c r="B507" s="243">
        <f t="shared" si="32"/>
        <v>0.52399999999999958</v>
      </c>
      <c r="C507" s="82"/>
      <c r="D507" s="270">
        <f t="shared" si="33"/>
        <v>10.794024596620092</v>
      </c>
      <c r="E507" s="270">
        <f t="shared" si="34"/>
        <v>7.7962000000000025</v>
      </c>
    </row>
    <row r="508" spans="1:5" x14ac:dyDescent="0.5">
      <c r="A508" s="243">
        <f t="shared" si="35"/>
        <v>0.47700000000000037</v>
      </c>
      <c r="B508" s="243">
        <f t="shared" si="32"/>
        <v>0.52299999999999969</v>
      </c>
      <c r="C508" s="82"/>
      <c r="D508" s="270">
        <f t="shared" si="33"/>
        <v>10.801892429617331</v>
      </c>
      <c r="E508" s="270">
        <f t="shared" si="34"/>
        <v>7.8036500000000029</v>
      </c>
    </row>
    <row r="509" spans="1:5" x14ac:dyDescent="0.5">
      <c r="A509" s="243">
        <f t="shared" si="35"/>
        <v>0.47800000000000037</v>
      </c>
      <c r="B509" s="243">
        <f t="shared" si="32"/>
        <v>0.52199999999999958</v>
      </c>
      <c r="C509" s="82"/>
      <c r="D509" s="270">
        <f t="shared" si="33"/>
        <v>10.809760262614565</v>
      </c>
      <c r="E509" s="270">
        <f t="shared" si="34"/>
        <v>7.8111000000000015</v>
      </c>
    </row>
    <row r="510" spans="1:5" x14ac:dyDescent="0.5">
      <c r="A510" s="243">
        <f t="shared" si="35"/>
        <v>0.47900000000000037</v>
      </c>
      <c r="B510" s="243">
        <f t="shared" si="32"/>
        <v>0.52099999999999969</v>
      </c>
      <c r="C510" s="82"/>
      <c r="D510" s="270">
        <f t="shared" si="33"/>
        <v>10.817628095611802</v>
      </c>
      <c r="E510" s="270">
        <f t="shared" si="34"/>
        <v>7.8185500000000019</v>
      </c>
    </row>
    <row r="511" spans="1:5" x14ac:dyDescent="0.5">
      <c r="A511" s="243">
        <f t="shared" si="35"/>
        <v>0.48000000000000037</v>
      </c>
      <c r="B511" s="243">
        <f t="shared" si="32"/>
        <v>0.51999999999999957</v>
      </c>
      <c r="C511" s="82"/>
      <c r="D511" s="270">
        <f t="shared" si="33"/>
        <v>10.825495928609037</v>
      </c>
      <c r="E511" s="270">
        <f t="shared" si="34"/>
        <v>7.8260000000000023</v>
      </c>
    </row>
    <row r="512" spans="1:5" x14ac:dyDescent="0.5">
      <c r="A512" s="243">
        <f t="shared" si="35"/>
        <v>0.48100000000000037</v>
      </c>
      <c r="B512" s="243">
        <f t="shared" si="32"/>
        <v>0.51899999999999968</v>
      </c>
      <c r="C512" s="82"/>
      <c r="D512" s="270">
        <f t="shared" si="33"/>
        <v>10.833363761606273</v>
      </c>
      <c r="E512" s="270">
        <f t="shared" si="34"/>
        <v>7.8334500000000027</v>
      </c>
    </row>
    <row r="513" spans="1:5" x14ac:dyDescent="0.5">
      <c r="A513" s="243">
        <f t="shared" si="35"/>
        <v>0.48200000000000037</v>
      </c>
      <c r="B513" s="243">
        <f t="shared" si="32"/>
        <v>0.51799999999999957</v>
      </c>
      <c r="C513" s="82"/>
      <c r="D513" s="270">
        <f t="shared" si="33"/>
        <v>10.841231594603508</v>
      </c>
      <c r="E513" s="270">
        <f t="shared" si="34"/>
        <v>7.8409000000000013</v>
      </c>
    </row>
    <row r="514" spans="1:5" x14ac:dyDescent="0.5">
      <c r="A514" s="243">
        <f t="shared" si="35"/>
        <v>0.48300000000000037</v>
      </c>
      <c r="B514" s="243">
        <f t="shared" si="32"/>
        <v>0.51699999999999968</v>
      </c>
      <c r="C514" s="82"/>
      <c r="D514" s="270">
        <f t="shared" si="33"/>
        <v>10.849099427600745</v>
      </c>
      <c r="E514" s="270">
        <f t="shared" si="34"/>
        <v>7.8483500000000026</v>
      </c>
    </row>
    <row r="515" spans="1:5" x14ac:dyDescent="0.5">
      <c r="A515" s="243">
        <f t="shared" si="35"/>
        <v>0.48400000000000037</v>
      </c>
      <c r="B515" s="243">
        <f t="shared" si="32"/>
        <v>0.51599999999999957</v>
      </c>
      <c r="C515" s="82"/>
      <c r="D515" s="270">
        <f t="shared" si="33"/>
        <v>10.85696726059798</v>
      </c>
      <c r="E515" s="270">
        <f t="shared" si="34"/>
        <v>7.8558000000000021</v>
      </c>
    </row>
    <row r="516" spans="1:5" x14ac:dyDescent="0.5">
      <c r="A516" s="243">
        <f t="shared" si="35"/>
        <v>0.48500000000000038</v>
      </c>
      <c r="B516" s="243">
        <f t="shared" si="32"/>
        <v>0.51499999999999968</v>
      </c>
      <c r="C516" s="82"/>
      <c r="D516" s="270">
        <f t="shared" si="33"/>
        <v>10.864835093595216</v>
      </c>
      <c r="E516" s="270">
        <f t="shared" si="34"/>
        <v>7.8632500000000025</v>
      </c>
    </row>
    <row r="517" spans="1:5" x14ac:dyDescent="0.5">
      <c r="A517" s="243">
        <f t="shared" si="35"/>
        <v>0.48600000000000038</v>
      </c>
      <c r="B517" s="243">
        <f t="shared" si="32"/>
        <v>0.51399999999999957</v>
      </c>
      <c r="C517" s="82"/>
      <c r="D517" s="270">
        <f t="shared" si="33"/>
        <v>10.872702926592451</v>
      </c>
      <c r="E517" s="270">
        <f t="shared" si="34"/>
        <v>7.870700000000002</v>
      </c>
    </row>
    <row r="518" spans="1:5" x14ac:dyDescent="0.5">
      <c r="A518" s="243">
        <f t="shared" si="35"/>
        <v>0.48700000000000038</v>
      </c>
      <c r="B518" s="243">
        <f t="shared" si="32"/>
        <v>0.51299999999999968</v>
      </c>
      <c r="C518" s="82"/>
      <c r="D518" s="270">
        <f t="shared" si="33"/>
        <v>10.880570759589688</v>
      </c>
      <c r="E518" s="270">
        <f t="shared" si="34"/>
        <v>7.8781500000000033</v>
      </c>
    </row>
    <row r="519" spans="1:5" x14ac:dyDescent="0.5">
      <c r="A519" s="243">
        <f t="shared" si="35"/>
        <v>0.48800000000000038</v>
      </c>
      <c r="B519" s="243">
        <f t="shared" si="32"/>
        <v>0.51199999999999957</v>
      </c>
      <c r="C519" s="82"/>
      <c r="D519" s="270">
        <f t="shared" si="33"/>
        <v>10.888438592586922</v>
      </c>
      <c r="E519" s="270">
        <f t="shared" si="34"/>
        <v>7.8856000000000028</v>
      </c>
    </row>
    <row r="520" spans="1:5" x14ac:dyDescent="0.5">
      <c r="A520" s="243">
        <f t="shared" si="35"/>
        <v>0.48900000000000038</v>
      </c>
      <c r="B520" s="243">
        <f t="shared" si="32"/>
        <v>0.51099999999999968</v>
      </c>
      <c r="C520" s="82"/>
      <c r="D520" s="270">
        <f t="shared" si="33"/>
        <v>10.896306425584161</v>
      </c>
      <c r="E520" s="270">
        <f t="shared" si="34"/>
        <v>7.8930500000000023</v>
      </c>
    </row>
    <row r="521" spans="1:5" x14ac:dyDescent="0.5">
      <c r="A521" s="243">
        <f t="shared" si="35"/>
        <v>0.49000000000000038</v>
      </c>
      <c r="B521" s="243">
        <f t="shared" si="32"/>
        <v>0.50999999999999956</v>
      </c>
      <c r="C521" s="82"/>
      <c r="D521" s="270">
        <f t="shared" si="33"/>
        <v>10.904174258581396</v>
      </c>
      <c r="E521" s="270">
        <f t="shared" si="34"/>
        <v>7.9005000000000027</v>
      </c>
    </row>
    <row r="522" spans="1:5" x14ac:dyDescent="0.5">
      <c r="A522" s="243">
        <f t="shared" si="35"/>
        <v>0.49100000000000038</v>
      </c>
      <c r="B522" s="243">
        <f t="shared" si="32"/>
        <v>0.50899999999999967</v>
      </c>
      <c r="C522" s="82"/>
      <c r="D522" s="270">
        <f t="shared" si="33"/>
        <v>10.91204209157863</v>
      </c>
      <c r="E522" s="270">
        <f t="shared" si="34"/>
        <v>7.9079500000000031</v>
      </c>
    </row>
    <row r="523" spans="1:5" x14ac:dyDescent="0.5">
      <c r="A523" s="243">
        <f t="shared" si="35"/>
        <v>0.49200000000000038</v>
      </c>
      <c r="B523" s="243">
        <f t="shared" si="32"/>
        <v>0.50799999999999956</v>
      </c>
      <c r="C523" s="82"/>
      <c r="D523" s="270">
        <f t="shared" si="33"/>
        <v>10.919909924575867</v>
      </c>
      <c r="E523" s="270">
        <f t="shared" si="34"/>
        <v>7.9154000000000018</v>
      </c>
    </row>
    <row r="524" spans="1:5" x14ac:dyDescent="0.5">
      <c r="A524" s="243">
        <f t="shared" si="35"/>
        <v>0.49300000000000038</v>
      </c>
      <c r="B524" s="243">
        <f t="shared" si="32"/>
        <v>0.50699999999999967</v>
      </c>
      <c r="C524" s="82"/>
      <c r="D524" s="270">
        <f t="shared" si="33"/>
        <v>10.927777757573104</v>
      </c>
      <c r="E524" s="270">
        <f t="shared" si="34"/>
        <v>7.9228500000000022</v>
      </c>
    </row>
    <row r="525" spans="1:5" x14ac:dyDescent="0.5">
      <c r="A525" s="243">
        <f t="shared" si="35"/>
        <v>0.49400000000000038</v>
      </c>
      <c r="B525" s="243">
        <f t="shared" si="32"/>
        <v>0.50599999999999956</v>
      </c>
      <c r="C525" s="82"/>
      <c r="D525" s="270">
        <f t="shared" si="33"/>
        <v>10.935645590570338</v>
      </c>
      <c r="E525" s="270">
        <f t="shared" si="34"/>
        <v>7.9303000000000026</v>
      </c>
    </row>
    <row r="526" spans="1:5" x14ac:dyDescent="0.5">
      <c r="A526" s="243">
        <f t="shared" si="35"/>
        <v>0.49500000000000038</v>
      </c>
      <c r="B526" s="243">
        <f t="shared" si="32"/>
        <v>0.50499999999999967</v>
      </c>
      <c r="C526" s="82"/>
      <c r="D526" s="270">
        <f t="shared" si="33"/>
        <v>10.943513423567575</v>
      </c>
      <c r="E526" s="270">
        <f t="shared" si="34"/>
        <v>7.937750000000003</v>
      </c>
    </row>
    <row r="527" spans="1:5" x14ac:dyDescent="0.5">
      <c r="A527" s="243">
        <f t="shared" si="35"/>
        <v>0.49600000000000039</v>
      </c>
      <c r="B527" s="243">
        <f t="shared" si="32"/>
        <v>0.50399999999999956</v>
      </c>
      <c r="C527" s="82"/>
      <c r="D527" s="270">
        <f t="shared" si="33"/>
        <v>10.95138125656481</v>
      </c>
      <c r="E527" s="270">
        <f t="shared" si="34"/>
        <v>7.9452000000000016</v>
      </c>
    </row>
    <row r="528" spans="1:5" x14ac:dyDescent="0.5">
      <c r="A528" s="243">
        <f t="shared" si="35"/>
        <v>0.49700000000000039</v>
      </c>
      <c r="B528" s="243">
        <f t="shared" si="32"/>
        <v>0.50299999999999967</v>
      </c>
      <c r="C528" s="82"/>
      <c r="D528" s="270">
        <f t="shared" si="33"/>
        <v>10.959249089562046</v>
      </c>
      <c r="E528" s="270">
        <f t="shared" si="34"/>
        <v>7.9526500000000029</v>
      </c>
    </row>
    <row r="529" spans="1:5" x14ac:dyDescent="0.5">
      <c r="A529" s="243">
        <f t="shared" si="35"/>
        <v>0.49800000000000039</v>
      </c>
      <c r="B529" s="243">
        <f t="shared" si="32"/>
        <v>0.50199999999999956</v>
      </c>
      <c r="C529" s="82"/>
      <c r="D529" s="270">
        <f t="shared" si="33"/>
        <v>10.967116922559281</v>
      </c>
      <c r="E529" s="270">
        <f t="shared" si="34"/>
        <v>7.9601000000000024</v>
      </c>
    </row>
    <row r="530" spans="1:5" x14ac:dyDescent="0.5">
      <c r="A530" s="243">
        <f t="shared" si="35"/>
        <v>0.49900000000000039</v>
      </c>
      <c r="B530" s="243">
        <f t="shared" si="32"/>
        <v>0.50099999999999967</v>
      </c>
      <c r="C530" s="82"/>
      <c r="D530" s="270">
        <f t="shared" si="33"/>
        <v>10.974984755556518</v>
      </c>
      <c r="E530" s="270">
        <f t="shared" si="34"/>
        <v>7.9675500000000028</v>
      </c>
    </row>
    <row r="531" spans="1:5" x14ac:dyDescent="0.5">
      <c r="A531" s="243">
        <f t="shared" si="35"/>
        <v>0.50000000000000033</v>
      </c>
      <c r="B531" s="243">
        <f t="shared" si="32"/>
        <v>0.49999999999999967</v>
      </c>
      <c r="C531" s="82"/>
      <c r="D531" s="270">
        <f t="shared" si="33"/>
        <v>10.982852588553753</v>
      </c>
      <c r="E531" s="270">
        <f t="shared" si="34"/>
        <v>7.9750000000000014</v>
      </c>
    </row>
    <row r="532" spans="1:5" x14ac:dyDescent="0.5">
      <c r="A532" s="243">
        <f t="shared" si="35"/>
        <v>0.50100000000000033</v>
      </c>
      <c r="B532" s="243">
        <f t="shared" si="32"/>
        <v>0.49899999999999967</v>
      </c>
      <c r="C532" s="82"/>
      <c r="D532" s="270">
        <f t="shared" si="33"/>
        <v>10.990720421550989</v>
      </c>
      <c r="E532" s="270">
        <f t="shared" si="34"/>
        <v>7.9824500000000018</v>
      </c>
    </row>
    <row r="533" spans="1:5" x14ac:dyDescent="0.5">
      <c r="A533" s="243">
        <f t="shared" si="35"/>
        <v>0.50200000000000033</v>
      </c>
      <c r="B533" s="243">
        <f t="shared" si="32"/>
        <v>0.49799999999999967</v>
      </c>
      <c r="C533" s="82"/>
      <c r="D533" s="270">
        <f t="shared" si="33"/>
        <v>10.998588254548224</v>
      </c>
      <c r="E533" s="270">
        <f t="shared" si="34"/>
        <v>7.9899000000000022</v>
      </c>
    </row>
    <row r="534" spans="1:5" x14ac:dyDescent="0.5">
      <c r="A534" s="243">
        <f t="shared" si="35"/>
        <v>0.50300000000000034</v>
      </c>
      <c r="B534" s="243">
        <f t="shared" si="32"/>
        <v>0.49699999999999966</v>
      </c>
      <c r="C534" s="82"/>
      <c r="D534" s="270">
        <f t="shared" si="33"/>
        <v>11.006456087545461</v>
      </c>
      <c r="E534" s="270">
        <f t="shared" si="34"/>
        <v>7.9973500000000026</v>
      </c>
    </row>
    <row r="535" spans="1:5" x14ac:dyDescent="0.5">
      <c r="A535" s="243">
        <f t="shared" si="35"/>
        <v>0.50400000000000034</v>
      </c>
      <c r="B535" s="243">
        <f t="shared" si="32"/>
        <v>0.49599999999999966</v>
      </c>
      <c r="C535" s="82"/>
      <c r="D535" s="270">
        <f t="shared" si="33"/>
        <v>11.014323920542697</v>
      </c>
      <c r="E535" s="270">
        <f t="shared" si="34"/>
        <v>8.004800000000003</v>
      </c>
    </row>
    <row r="536" spans="1:5" x14ac:dyDescent="0.5">
      <c r="A536" s="243">
        <f t="shared" si="35"/>
        <v>0.50500000000000034</v>
      </c>
      <c r="B536" s="243">
        <f t="shared" si="32"/>
        <v>0.49499999999999966</v>
      </c>
      <c r="C536" s="82"/>
      <c r="D536" s="270">
        <f t="shared" si="33"/>
        <v>11.022191753539932</v>
      </c>
      <c r="E536" s="270">
        <f t="shared" si="34"/>
        <v>8.0122500000000016</v>
      </c>
    </row>
    <row r="537" spans="1:5" x14ac:dyDescent="0.5">
      <c r="A537" s="243">
        <f t="shared" si="35"/>
        <v>0.50600000000000034</v>
      </c>
      <c r="B537" s="243">
        <f t="shared" si="32"/>
        <v>0.49399999999999966</v>
      </c>
      <c r="C537" s="82"/>
      <c r="D537" s="270">
        <f t="shared" si="33"/>
        <v>11.030059586537169</v>
      </c>
      <c r="E537" s="270">
        <f t="shared" si="34"/>
        <v>8.019700000000002</v>
      </c>
    </row>
    <row r="538" spans="1:5" x14ac:dyDescent="0.5">
      <c r="A538" s="243">
        <f t="shared" si="35"/>
        <v>0.50700000000000034</v>
      </c>
      <c r="B538" s="243">
        <f t="shared" si="32"/>
        <v>0.49299999999999966</v>
      </c>
      <c r="C538" s="82"/>
      <c r="D538" s="270">
        <f t="shared" si="33"/>
        <v>11.037927419534403</v>
      </c>
      <c r="E538" s="270">
        <f t="shared" si="34"/>
        <v>8.0271500000000024</v>
      </c>
    </row>
    <row r="539" spans="1:5" x14ac:dyDescent="0.5">
      <c r="A539" s="243">
        <f t="shared" si="35"/>
        <v>0.50800000000000034</v>
      </c>
      <c r="B539" s="243">
        <f t="shared" si="32"/>
        <v>0.49199999999999966</v>
      </c>
      <c r="C539" s="82"/>
      <c r="D539" s="270">
        <f t="shared" si="33"/>
        <v>11.04579525253164</v>
      </c>
      <c r="E539" s="270">
        <f t="shared" si="34"/>
        <v>8.0346000000000011</v>
      </c>
    </row>
    <row r="540" spans="1:5" x14ac:dyDescent="0.5">
      <c r="A540" s="243">
        <f t="shared" si="35"/>
        <v>0.50900000000000034</v>
      </c>
      <c r="B540" s="243">
        <f t="shared" si="32"/>
        <v>0.49099999999999966</v>
      </c>
      <c r="C540" s="82"/>
      <c r="D540" s="270">
        <f t="shared" si="33"/>
        <v>11.053663085528875</v>
      </c>
      <c r="E540" s="270">
        <f t="shared" si="34"/>
        <v>8.0420500000000033</v>
      </c>
    </row>
    <row r="541" spans="1:5" x14ac:dyDescent="0.5">
      <c r="A541" s="243">
        <f t="shared" si="35"/>
        <v>0.51000000000000034</v>
      </c>
      <c r="B541" s="243">
        <f t="shared" si="32"/>
        <v>0.48999999999999966</v>
      </c>
      <c r="C541" s="82"/>
      <c r="D541" s="270">
        <f t="shared" si="33"/>
        <v>11.061530918526111</v>
      </c>
      <c r="E541" s="270">
        <f t="shared" si="34"/>
        <v>8.0495000000000019</v>
      </c>
    </row>
    <row r="542" spans="1:5" x14ac:dyDescent="0.5">
      <c r="A542" s="243">
        <f t="shared" si="35"/>
        <v>0.51100000000000034</v>
      </c>
      <c r="B542" s="243">
        <f t="shared" si="32"/>
        <v>0.48899999999999966</v>
      </c>
      <c r="C542" s="82"/>
      <c r="D542" s="270">
        <f t="shared" si="33"/>
        <v>11.069398751523346</v>
      </c>
      <c r="E542" s="270">
        <f t="shared" si="34"/>
        <v>8.0569500000000023</v>
      </c>
    </row>
    <row r="543" spans="1:5" x14ac:dyDescent="0.5">
      <c r="A543" s="243">
        <f t="shared" si="35"/>
        <v>0.51200000000000034</v>
      </c>
      <c r="B543" s="243">
        <f t="shared" ref="B543:B606" si="36">1-A543</f>
        <v>0.48799999999999966</v>
      </c>
      <c r="C543" s="82"/>
      <c r="D543" s="270">
        <f t="shared" ref="D543:D606" si="37">SQRT((A543*$B$7)^2+(B543*$B$8)^2+2*$B$7*A543*$B$8*B543*$D$12)</f>
        <v>11.077266584520583</v>
      </c>
      <c r="E543" s="270">
        <f t="shared" ref="E543:E606" si="38">+A543*$B$5+B543*$B$6</f>
        <v>8.0644000000000027</v>
      </c>
    </row>
    <row r="544" spans="1:5" x14ac:dyDescent="0.5">
      <c r="A544" s="243">
        <f t="shared" si="35"/>
        <v>0.51300000000000034</v>
      </c>
      <c r="B544" s="243">
        <f t="shared" si="36"/>
        <v>0.48699999999999966</v>
      </c>
      <c r="C544" s="82"/>
      <c r="D544" s="270">
        <f t="shared" si="37"/>
        <v>11.085134417517819</v>
      </c>
      <c r="E544" s="270">
        <f t="shared" si="38"/>
        <v>8.0718500000000031</v>
      </c>
    </row>
    <row r="545" spans="1:5" x14ac:dyDescent="0.5">
      <c r="A545" s="243">
        <f t="shared" si="35"/>
        <v>0.51400000000000035</v>
      </c>
      <c r="B545" s="243">
        <f t="shared" si="36"/>
        <v>0.48599999999999965</v>
      </c>
      <c r="C545" s="82"/>
      <c r="D545" s="270">
        <f t="shared" si="37"/>
        <v>11.093002250515054</v>
      </c>
      <c r="E545" s="270">
        <f t="shared" si="38"/>
        <v>8.0793000000000017</v>
      </c>
    </row>
    <row r="546" spans="1:5" x14ac:dyDescent="0.5">
      <c r="A546" s="243">
        <f t="shared" ref="A546:A609" si="39">+A545+0.1%</f>
        <v>0.51500000000000035</v>
      </c>
      <c r="B546" s="243">
        <f t="shared" si="36"/>
        <v>0.48499999999999965</v>
      </c>
      <c r="C546" s="82"/>
      <c r="D546" s="270">
        <f t="shared" si="37"/>
        <v>11.100870083512291</v>
      </c>
      <c r="E546" s="270">
        <f t="shared" si="38"/>
        <v>8.0867500000000021</v>
      </c>
    </row>
    <row r="547" spans="1:5" x14ac:dyDescent="0.5">
      <c r="A547" s="243">
        <f t="shared" si="39"/>
        <v>0.51600000000000035</v>
      </c>
      <c r="B547" s="243">
        <f t="shared" si="36"/>
        <v>0.48399999999999965</v>
      </c>
      <c r="C547" s="82"/>
      <c r="D547" s="270">
        <f t="shared" si="37"/>
        <v>11.108737916509526</v>
      </c>
      <c r="E547" s="270">
        <f t="shared" si="38"/>
        <v>8.0942000000000025</v>
      </c>
    </row>
    <row r="548" spans="1:5" x14ac:dyDescent="0.5">
      <c r="A548" s="243">
        <f t="shared" si="39"/>
        <v>0.51700000000000035</v>
      </c>
      <c r="B548" s="243">
        <f t="shared" si="36"/>
        <v>0.48299999999999965</v>
      </c>
      <c r="C548" s="82"/>
      <c r="D548" s="270">
        <f t="shared" si="37"/>
        <v>11.116605749506762</v>
      </c>
      <c r="E548" s="270">
        <f t="shared" si="38"/>
        <v>8.1016500000000029</v>
      </c>
    </row>
    <row r="549" spans="1:5" x14ac:dyDescent="0.5">
      <c r="A549" s="243">
        <f t="shared" si="39"/>
        <v>0.51800000000000035</v>
      </c>
      <c r="B549" s="243">
        <f t="shared" si="36"/>
        <v>0.48199999999999965</v>
      </c>
      <c r="C549" s="82"/>
      <c r="D549" s="270">
        <f t="shared" si="37"/>
        <v>11.124473582503999</v>
      </c>
      <c r="E549" s="270">
        <f t="shared" si="38"/>
        <v>8.1091000000000015</v>
      </c>
    </row>
    <row r="550" spans="1:5" x14ac:dyDescent="0.5">
      <c r="A550" s="243">
        <f t="shared" si="39"/>
        <v>0.51900000000000035</v>
      </c>
      <c r="B550" s="243">
        <f t="shared" si="36"/>
        <v>0.48099999999999965</v>
      </c>
      <c r="C550" s="82"/>
      <c r="D550" s="270">
        <f t="shared" si="37"/>
        <v>11.132341415501234</v>
      </c>
      <c r="E550" s="270">
        <f t="shared" si="38"/>
        <v>8.1165500000000019</v>
      </c>
    </row>
    <row r="551" spans="1:5" x14ac:dyDescent="0.5">
      <c r="A551" s="243">
        <f t="shared" si="39"/>
        <v>0.52000000000000035</v>
      </c>
      <c r="B551" s="243">
        <f t="shared" si="36"/>
        <v>0.47999999999999965</v>
      </c>
      <c r="C551" s="82"/>
      <c r="D551" s="270">
        <f t="shared" si="37"/>
        <v>11.140209248498468</v>
      </c>
      <c r="E551" s="270">
        <f t="shared" si="38"/>
        <v>8.1240000000000023</v>
      </c>
    </row>
    <row r="552" spans="1:5" x14ac:dyDescent="0.5">
      <c r="A552" s="243">
        <f t="shared" si="39"/>
        <v>0.52100000000000035</v>
      </c>
      <c r="B552" s="243">
        <f t="shared" si="36"/>
        <v>0.47899999999999965</v>
      </c>
      <c r="C552" s="82"/>
      <c r="D552" s="270">
        <f t="shared" si="37"/>
        <v>11.148077081495705</v>
      </c>
      <c r="E552" s="270">
        <f t="shared" si="38"/>
        <v>8.131450000000001</v>
      </c>
    </row>
    <row r="553" spans="1:5" x14ac:dyDescent="0.5">
      <c r="A553" s="243">
        <f t="shared" si="39"/>
        <v>0.52200000000000035</v>
      </c>
      <c r="B553" s="243">
        <f t="shared" si="36"/>
        <v>0.47799999999999965</v>
      </c>
      <c r="C553" s="82"/>
      <c r="D553" s="270">
        <f t="shared" si="37"/>
        <v>11.155944914492942</v>
      </c>
      <c r="E553" s="270">
        <f t="shared" si="38"/>
        <v>8.1389000000000031</v>
      </c>
    </row>
    <row r="554" spans="1:5" x14ac:dyDescent="0.5">
      <c r="A554" s="243">
        <f t="shared" si="39"/>
        <v>0.52300000000000035</v>
      </c>
      <c r="B554" s="243">
        <f t="shared" si="36"/>
        <v>0.47699999999999965</v>
      </c>
      <c r="C554" s="82"/>
      <c r="D554" s="270">
        <f t="shared" si="37"/>
        <v>11.163812747490176</v>
      </c>
      <c r="E554" s="270">
        <f t="shared" si="38"/>
        <v>8.1463500000000018</v>
      </c>
    </row>
    <row r="555" spans="1:5" x14ac:dyDescent="0.5">
      <c r="A555" s="243">
        <f t="shared" si="39"/>
        <v>0.52400000000000035</v>
      </c>
      <c r="B555" s="243">
        <f t="shared" si="36"/>
        <v>0.47599999999999965</v>
      </c>
      <c r="C555" s="82"/>
      <c r="D555" s="270">
        <f t="shared" si="37"/>
        <v>11.171680580487411</v>
      </c>
      <c r="E555" s="270">
        <f t="shared" si="38"/>
        <v>8.1538000000000022</v>
      </c>
    </row>
    <row r="556" spans="1:5" x14ac:dyDescent="0.5">
      <c r="A556" s="243">
        <f t="shared" si="39"/>
        <v>0.52500000000000036</v>
      </c>
      <c r="B556" s="243">
        <f t="shared" si="36"/>
        <v>0.47499999999999964</v>
      </c>
      <c r="C556" s="82"/>
      <c r="D556" s="270">
        <f t="shared" si="37"/>
        <v>11.179548413484648</v>
      </c>
      <c r="E556" s="270">
        <f t="shared" si="38"/>
        <v>8.1612500000000026</v>
      </c>
    </row>
    <row r="557" spans="1:5" x14ac:dyDescent="0.5">
      <c r="A557" s="243">
        <f t="shared" si="39"/>
        <v>0.52600000000000036</v>
      </c>
      <c r="B557" s="243">
        <f t="shared" si="36"/>
        <v>0.47399999999999964</v>
      </c>
      <c r="C557" s="82"/>
      <c r="D557" s="270">
        <f t="shared" si="37"/>
        <v>11.187416246481884</v>
      </c>
      <c r="E557" s="270">
        <f t="shared" si="38"/>
        <v>8.168700000000003</v>
      </c>
    </row>
    <row r="558" spans="1:5" x14ac:dyDescent="0.5">
      <c r="A558" s="243">
        <f t="shared" si="39"/>
        <v>0.52700000000000036</v>
      </c>
      <c r="B558" s="243">
        <f t="shared" si="36"/>
        <v>0.47299999999999964</v>
      </c>
      <c r="C558" s="82"/>
      <c r="D558" s="270">
        <f t="shared" si="37"/>
        <v>11.195284079479121</v>
      </c>
      <c r="E558" s="270">
        <f t="shared" si="38"/>
        <v>8.1761500000000034</v>
      </c>
    </row>
    <row r="559" spans="1:5" x14ac:dyDescent="0.5">
      <c r="A559" s="243">
        <f t="shared" si="39"/>
        <v>0.52800000000000036</v>
      </c>
      <c r="B559" s="243">
        <f t="shared" si="36"/>
        <v>0.47199999999999964</v>
      </c>
      <c r="C559" s="82"/>
      <c r="D559" s="270">
        <f t="shared" si="37"/>
        <v>11.203151912476356</v>
      </c>
      <c r="E559" s="270">
        <f t="shared" si="38"/>
        <v>8.183600000000002</v>
      </c>
    </row>
    <row r="560" spans="1:5" x14ac:dyDescent="0.5">
      <c r="A560" s="243">
        <f t="shared" si="39"/>
        <v>0.52900000000000036</v>
      </c>
      <c r="B560" s="243">
        <f t="shared" si="36"/>
        <v>0.47099999999999964</v>
      </c>
      <c r="C560" s="82"/>
      <c r="D560" s="270">
        <f t="shared" si="37"/>
        <v>11.211019745473592</v>
      </c>
      <c r="E560" s="270">
        <f t="shared" si="38"/>
        <v>8.1910500000000024</v>
      </c>
    </row>
    <row r="561" spans="1:5" x14ac:dyDescent="0.5">
      <c r="A561" s="243">
        <f t="shared" si="39"/>
        <v>0.53000000000000036</v>
      </c>
      <c r="B561" s="243">
        <f t="shared" si="36"/>
        <v>0.46999999999999964</v>
      </c>
      <c r="C561" s="82"/>
      <c r="D561" s="270">
        <f t="shared" si="37"/>
        <v>11.218887578470827</v>
      </c>
      <c r="E561" s="270">
        <f t="shared" si="38"/>
        <v>8.1985000000000028</v>
      </c>
    </row>
    <row r="562" spans="1:5" x14ac:dyDescent="0.5">
      <c r="A562" s="243">
        <f t="shared" si="39"/>
        <v>0.53100000000000036</v>
      </c>
      <c r="B562" s="243">
        <f t="shared" si="36"/>
        <v>0.46899999999999964</v>
      </c>
      <c r="C562" s="82"/>
      <c r="D562" s="270">
        <f t="shared" si="37"/>
        <v>11.226755411468064</v>
      </c>
      <c r="E562" s="270">
        <f t="shared" si="38"/>
        <v>8.2059500000000014</v>
      </c>
    </row>
    <row r="563" spans="1:5" x14ac:dyDescent="0.5">
      <c r="A563" s="243">
        <f t="shared" si="39"/>
        <v>0.53200000000000036</v>
      </c>
      <c r="B563" s="243">
        <f t="shared" si="36"/>
        <v>0.46799999999999964</v>
      </c>
      <c r="C563" s="82"/>
      <c r="D563" s="270">
        <f t="shared" si="37"/>
        <v>11.234623244465299</v>
      </c>
      <c r="E563" s="270">
        <f t="shared" si="38"/>
        <v>8.2134000000000018</v>
      </c>
    </row>
    <row r="564" spans="1:5" x14ac:dyDescent="0.5">
      <c r="A564" s="243">
        <f t="shared" si="39"/>
        <v>0.53300000000000036</v>
      </c>
      <c r="B564" s="243">
        <f t="shared" si="36"/>
        <v>0.46699999999999964</v>
      </c>
      <c r="C564" s="82"/>
      <c r="D564" s="270">
        <f t="shared" si="37"/>
        <v>11.242491077462535</v>
      </c>
      <c r="E564" s="270">
        <f t="shared" si="38"/>
        <v>8.2208500000000022</v>
      </c>
    </row>
    <row r="565" spans="1:5" x14ac:dyDescent="0.5">
      <c r="A565" s="243">
        <f t="shared" si="39"/>
        <v>0.53400000000000036</v>
      </c>
      <c r="B565" s="243">
        <f t="shared" si="36"/>
        <v>0.46599999999999964</v>
      </c>
      <c r="C565" s="82"/>
      <c r="D565" s="270">
        <f t="shared" si="37"/>
        <v>11.25035891045977</v>
      </c>
      <c r="E565" s="270">
        <f t="shared" si="38"/>
        <v>8.2283000000000026</v>
      </c>
    </row>
    <row r="566" spans="1:5" x14ac:dyDescent="0.5">
      <c r="A566" s="243">
        <f t="shared" si="39"/>
        <v>0.53500000000000036</v>
      </c>
      <c r="B566" s="243">
        <f t="shared" si="36"/>
        <v>0.46499999999999964</v>
      </c>
      <c r="C566" s="82"/>
      <c r="D566" s="270">
        <f t="shared" si="37"/>
        <v>11.258226743457007</v>
      </c>
      <c r="E566" s="270">
        <f t="shared" si="38"/>
        <v>8.235750000000003</v>
      </c>
    </row>
    <row r="567" spans="1:5" x14ac:dyDescent="0.5">
      <c r="A567" s="243">
        <f t="shared" si="39"/>
        <v>0.53600000000000037</v>
      </c>
      <c r="B567" s="243">
        <f t="shared" si="36"/>
        <v>0.46399999999999963</v>
      </c>
      <c r="C567" s="82"/>
      <c r="D567" s="270">
        <f t="shared" si="37"/>
        <v>11.266094576454243</v>
      </c>
      <c r="E567" s="270">
        <f t="shared" si="38"/>
        <v>8.2432000000000016</v>
      </c>
    </row>
    <row r="568" spans="1:5" x14ac:dyDescent="0.5">
      <c r="A568" s="243">
        <f t="shared" si="39"/>
        <v>0.53700000000000037</v>
      </c>
      <c r="B568" s="243">
        <f t="shared" si="36"/>
        <v>0.46299999999999963</v>
      </c>
      <c r="C568" s="82"/>
      <c r="D568" s="270">
        <f t="shared" si="37"/>
        <v>11.273962409451478</v>
      </c>
      <c r="E568" s="270">
        <f t="shared" si="38"/>
        <v>8.250650000000002</v>
      </c>
    </row>
    <row r="569" spans="1:5" x14ac:dyDescent="0.5">
      <c r="A569" s="243">
        <f t="shared" si="39"/>
        <v>0.53800000000000037</v>
      </c>
      <c r="B569" s="243">
        <f t="shared" si="36"/>
        <v>0.46199999999999963</v>
      </c>
      <c r="C569" s="82"/>
      <c r="D569" s="270">
        <f t="shared" si="37"/>
        <v>11.281830242448715</v>
      </c>
      <c r="E569" s="270">
        <f t="shared" si="38"/>
        <v>8.2581000000000024</v>
      </c>
    </row>
    <row r="570" spans="1:5" x14ac:dyDescent="0.5">
      <c r="A570" s="243">
        <f t="shared" si="39"/>
        <v>0.53900000000000037</v>
      </c>
      <c r="B570" s="243">
        <f t="shared" si="36"/>
        <v>0.46099999999999963</v>
      </c>
      <c r="C570" s="82"/>
      <c r="D570" s="270">
        <f t="shared" si="37"/>
        <v>11.289698075445949</v>
      </c>
      <c r="E570" s="270">
        <f t="shared" si="38"/>
        <v>8.2655500000000028</v>
      </c>
    </row>
    <row r="571" spans="1:5" x14ac:dyDescent="0.5">
      <c r="A571" s="243">
        <f t="shared" si="39"/>
        <v>0.54000000000000037</v>
      </c>
      <c r="B571" s="243">
        <f t="shared" si="36"/>
        <v>0.45999999999999963</v>
      </c>
      <c r="C571" s="82"/>
      <c r="D571" s="270">
        <f t="shared" si="37"/>
        <v>11.297565908443186</v>
      </c>
      <c r="E571" s="270">
        <f t="shared" si="38"/>
        <v>8.2730000000000032</v>
      </c>
    </row>
    <row r="572" spans="1:5" x14ac:dyDescent="0.5">
      <c r="A572" s="243">
        <f t="shared" si="39"/>
        <v>0.54100000000000037</v>
      </c>
      <c r="B572" s="243">
        <f t="shared" si="36"/>
        <v>0.45899999999999963</v>
      </c>
      <c r="C572" s="82"/>
      <c r="D572" s="270">
        <f t="shared" si="37"/>
        <v>11.305433741440423</v>
      </c>
      <c r="E572" s="270">
        <f t="shared" si="38"/>
        <v>8.2804500000000019</v>
      </c>
    </row>
    <row r="573" spans="1:5" x14ac:dyDescent="0.5">
      <c r="A573" s="243">
        <f t="shared" si="39"/>
        <v>0.54200000000000037</v>
      </c>
      <c r="B573" s="243">
        <f t="shared" si="36"/>
        <v>0.45799999999999963</v>
      </c>
      <c r="C573" s="82"/>
      <c r="D573" s="270">
        <f t="shared" si="37"/>
        <v>11.313301574437657</v>
      </c>
      <c r="E573" s="270">
        <f t="shared" si="38"/>
        <v>8.2879000000000023</v>
      </c>
    </row>
    <row r="574" spans="1:5" x14ac:dyDescent="0.5">
      <c r="A574" s="243">
        <f t="shared" si="39"/>
        <v>0.54300000000000037</v>
      </c>
      <c r="B574" s="243">
        <f t="shared" si="36"/>
        <v>0.45699999999999963</v>
      </c>
      <c r="C574" s="82"/>
      <c r="D574" s="270">
        <f t="shared" si="37"/>
        <v>11.321169407434892</v>
      </c>
      <c r="E574" s="270">
        <f t="shared" si="38"/>
        <v>8.2953500000000027</v>
      </c>
    </row>
    <row r="575" spans="1:5" x14ac:dyDescent="0.5">
      <c r="A575" s="243">
        <f t="shared" si="39"/>
        <v>0.54400000000000037</v>
      </c>
      <c r="B575" s="243">
        <f t="shared" si="36"/>
        <v>0.45599999999999963</v>
      </c>
      <c r="C575" s="82"/>
      <c r="D575" s="270">
        <f t="shared" si="37"/>
        <v>11.329037240432129</v>
      </c>
      <c r="E575" s="270">
        <f t="shared" si="38"/>
        <v>8.3028000000000031</v>
      </c>
    </row>
    <row r="576" spans="1:5" x14ac:dyDescent="0.5">
      <c r="A576" s="243">
        <f t="shared" si="39"/>
        <v>0.54500000000000037</v>
      </c>
      <c r="B576" s="243">
        <f t="shared" si="36"/>
        <v>0.45499999999999963</v>
      </c>
      <c r="C576" s="82"/>
      <c r="D576" s="270">
        <f t="shared" si="37"/>
        <v>11.336905073429365</v>
      </c>
      <c r="E576" s="270">
        <f t="shared" si="38"/>
        <v>8.3102500000000017</v>
      </c>
    </row>
    <row r="577" spans="1:5" x14ac:dyDescent="0.5">
      <c r="A577" s="243">
        <f t="shared" si="39"/>
        <v>0.54600000000000037</v>
      </c>
      <c r="B577" s="243">
        <f t="shared" si="36"/>
        <v>0.45399999999999963</v>
      </c>
      <c r="C577" s="82"/>
      <c r="D577" s="270">
        <f t="shared" si="37"/>
        <v>11.344772906426602</v>
      </c>
      <c r="E577" s="270">
        <f t="shared" si="38"/>
        <v>8.3177000000000021</v>
      </c>
    </row>
    <row r="578" spans="1:5" x14ac:dyDescent="0.5">
      <c r="A578" s="243">
        <f t="shared" si="39"/>
        <v>0.54700000000000037</v>
      </c>
      <c r="B578" s="243">
        <f t="shared" si="36"/>
        <v>0.45299999999999963</v>
      </c>
      <c r="C578" s="82"/>
      <c r="D578" s="270">
        <f t="shared" si="37"/>
        <v>11.352640739423837</v>
      </c>
      <c r="E578" s="270">
        <f t="shared" si="38"/>
        <v>8.3251500000000025</v>
      </c>
    </row>
    <row r="579" spans="1:5" x14ac:dyDescent="0.5">
      <c r="A579" s="243">
        <f t="shared" si="39"/>
        <v>0.54800000000000038</v>
      </c>
      <c r="B579" s="243">
        <f t="shared" si="36"/>
        <v>0.45199999999999962</v>
      </c>
      <c r="C579" s="82"/>
      <c r="D579" s="270">
        <f t="shared" si="37"/>
        <v>11.360508572421072</v>
      </c>
      <c r="E579" s="270">
        <f t="shared" si="38"/>
        <v>8.3326000000000029</v>
      </c>
    </row>
    <row r="580" spans="1:5" x14ac:dyDescent="0.5">
      <c r="A580" s="243">
        <f t="shared" si="39"/>
        <v>0.54900000000000038</v>
      </c>
      <c r="B580" s="243">
        <f t="shared" si="36"/>
        <v>0.45099999999999962</v>
      </c>
      <c r="C580" s="82"/>
      <c r="D580" s="270">
        <f t="shared" si="37"/>
        <v>11.368376405418308</v>
      </c>
      <c r="E580" s="270">
        <f t="shared" si="38"/>
        <v>8.3400500000000015</v>
      </c>
    </row>
    <row r="581" spans="1:5" x14ac:dyDescent="0.5">
      <c r="A581" s="243">
        <f t="shared" si="39"/>
        <v>0.55000000000000038</v>
      </c>
      <c r="B581" s="243">
        <f t="shared" si="36"/>
        <v>0.44999999999999962</v>
      </c>
      <c r="C581" s="82"/>
      <c r="D581" s="270">
        <f t="shared" si="37"/>
        <v>11.376244238415545</v>
      </c>
      <c r="E581" s="270">
        <f t="shared" si="38"/>
        <v>8.3475000000000019</v>
      </c>
    </row>
    <row r="582" spans="1:5" x14ac:dyDescent="0.5">
      <c r="A582" s="243">
        <f t="shared" si="39"/>
        <v>0.55100000000000038</v>
      </c>
      <c r="B582" s="243">
        <f t="shared" si="36"/>
        <v>0.44899999999999962</v>
      </c>
      <c r="C582" s="82"/>
      <c r="D582" s="270">
        <f t="shared" si="37"/>
        <v>11.384112071412781</v>
      </c>
      <c r="E582" s="270">
        <f t="shared" si="38"/>
        <v>8.3549500000000023</v>
      </c>
    </row>
    <row r="583" spans="1:5" x14ac:dyDescent="0.5">
      <c r="A583" s="243">
        <f t="shared" si="39"/>
        <v>0.55200000000000038</v>
      </c>
      <c r="B583" s="243">
        <f t="shared" si="36"/>
        <v>0.44799999999999962</v>
      </c>
      <c r="C583" s="82"/>
      <c r="D583" s="270">
        <f t="shared" si="37"/>
        <v>11.391979904410015</v>
      </c>
      <c r="E583" s="270">
        <f t="shared" si="38"/>
        <v>8.3624000000000027</v>
      </c>
    </row>
    <row r="584" spans="1:5" x14ac:dyDescent="0.5">
      <c r="A584" s="243">
        <f t="shared" si="39"/>
        <v>0.55300000000000038</v>
      </c>
      <c r="B584" s="243">
        <f t="shared" si="36"/>
        <v>0.44699999999999962</v>
      </c>
      <c r="C584" s="82"/>
      <c r="D584" s="270">
        <f t="shared" si="37"/>
        <v>11.399847737407251</v>
      </c>
      <c r="E584" s="270">
        <f t="shared" si="38"/>
        <v>8.3698500000000031</v>
      </c>
    </row>
    <row r="585" spans="1:5" x14ac:dyDescent="0.5">
      <c r="A585" s="243">
        <f t="shared" si="39"/>
        <v>0.55400000000000038</v>
      </c>
      <c r="B585" s="243">
        <f t="shared" si="36"/>
        <v>0.44599999999999962</v>
      </c>
      <c r="C585" s="82"/>
      <c r="D585" s="270">
        <f t="shared" si="37"/>
        <v>11.407715570404488</v>
      </c>
      <c r="E585" s="270">
        <f t="shared" si="38"/>
        <v>8.3773000000000017</v>
      </c>
    </row>
    <row r="586" spans="1:5" x14ac:dyDescent="0.5">
      <c r="A586" s="243">
        <f t="shared" si="39"/>
        <v>0.55500000000000038</v>
      </c>
      <c r="B586" s="243">
        <f t="shared" si="36"/>
        <v>0.44499999999999962</v>
      </c>
      <c r="C586" s="82"/>
      <c r="D586" s="270">
        <f t="shared" si="37"/>
        <v>11.415583403401724</v>
      </c>
      <c r="E586" s="270">
        <f t="shared" si="38"/>
        <v>8.3847500000000021</v>
      </c>
    </row>
    <row r="587" spans="1:5" x14ac:dyDescent="0.5">
      <c r="A587" s="243">
        <f t="shared" si="39"/>
        <v>0.55600000000000038</v>
      </c>
      <c r="B587" s="243">
        <f t="shared" si="36"/>
        <v>0.44399999999999962</v>
      </c>
      <c r="C587" s="82"/>
      <c r="D587" s="270">
        <f t="shared" si="37"/>
        <v>11.423451236398959</v>
      </c>
      <c r="E587" s="270">
        <f t="shared" si="38"/>
        <v>8.3922000000000025</v>
      </c>
    </row>
    <row r="588" spans="1:5" x14ac:dyDescent="0.5">
      <c r="A588" s="243">
        <f t="shared" si="39"/>
        <v>0.55700000000000038</v>
      </c>
      <c r="B588" s="243">
        <f t="shared" si="36"/>
        <v>0.44299999999999962</v>
      </c>
      <c r="C588" s="82"/>
      <c r="D588" s="270">
        <f t="shared" si="37"/>
        <v>11.431319069396196</v>
      </c>
      <c r="E588" s="270">
        <f t="shared" si="38"/>
        <v>8.3996500000000029</v>
      </c>
    </row>
    <row r="589" spans="1:5" x14ac:dyDescent="0.5">
      <c r="A589" s="243">
        <f t="shared" si="39"/>
        <v>0.55800000000000038</v>
      </c>
      <c r="B589" s="243">
        <f t="shared" si="36"/>
        <v>0.44199999999999962</v>
      </c>
      <c r="C589" s="82"/>
      <c r="D589" s="270">
        <f t="shared" si="37"/>
        <v>11.439186902393431</v>
      </c>
      <c r="E589" s="270">
        <f t="shared" si="38"/>
        <v>8.4071000000000033</v>
      </c>
    </row>
    <row r="590" spans="1:5" x14ac:dyDescent="0.5">
      <c r="A590" s="243">
        <f t="shared" si="39"/>
        <v>0.55900000000000039</v>
      </c>
      <c r="B590" s="243">
        <f t="shared" si="36"/>
        <v>0.44099999999999961</v>
      </c>
      <c r="C590" s="82"/>
      <c r="D590" s="270">
        <f t="shared" si="37"/>
        <v>11.447054735390667</v>
      </c>
      <c r="E590" s="270">
        <f t="shared" si="38"/>
        <v>8.414550000000002</v>
      </c>
    </row>
    <row r="591" spans="1:5" x14ac:dyDescent="0.5">
      <c r="A591" s="243">
        <f t="shared" si="39"/>
        <v>0.56000000000000039</v>
      </c>
      <c r="B591" s="243">
        <f t="shared" si="36"/>
        <v>0.43999999999999961</v>
      </c>
      <c r="C591" s="82"/>
      <c r="D591" s="270">
        <f t="shared" si="37"/>
        <v>11.454922568387902</v>
      </c>
      <c r="E591" s="270">
        <f t="shared" si="38"/>
        <v>8.4220000000000024</v>
      </c>
    </row>
    <row r="592" spans="1:5" x14ac:dyDescent="0.5">
      <c r="A592" s="243">
        <f t="shared" si="39"/>
        <v>0.56100000000000039</v>
      </c>
      <c r="B592" s="243">
        <f t="shared" si="36"/>
        <v>0.43899999999999961</v>
      </c>
      <c r="C592" s="82"/>
      <c r="D592" s="270">
        <f t="shared" si="37"/>
        <v>11.462790401385138</v>
      </c>
      <c r="E592" s="270">
        <f t="shared" si="38"/>
        <v>8.4294500000000028</v>
      </c>
    </row>
    <row r="593" spans="1:5" x14ac:dyDescent="0.5">
      <c r="A593" s="243">
        <f t="shared" si="39"/>
        <v>0.56200000000000039</v>
      </c>
      <c r="B593" s="243">
        <f t="shared" si="36"/>
        <v>0.43799999999999961</v>
      </c>
      <c r="C593" s="82"/>
      <c r="D593" s="270">
        <f t="shared" si="37"/>
        <v>11.470658234382375</v>
      </c>
      <c r="E593" s="270">
        <f t="shared" si="38"/>
        <v>8.4369000000000032</v>
      </c>
    </row>
    <row r="594" spans="1:5" x14ac:dyDescent="0.5">
      <c r="A594" s="243">
        <f t="shared" si="39"/>
        <v>0.56300000000000039</v>
      </c>
      <c r="B594" s="243">
        <f t="shared" si="36"/>
        <v>0.43699999999999961</v>
      </c>
      <c r="C594" s="82"/>
      <c r="D594" s="270">
        <f t="shared" si="37"/>
        <v>11.47852606737961</v>
      </c>
      <c r="E594" s="270">
        <f t="shared" si="38"/>
        <v>8.4443500000000018</v>
      </c>
    </row>
    <row r="595" spans="1:5" x14ac:dyDescent="0.5">
      <c r="A595" s="243">
        <f t="shared" si="39"/>
        <v>0.56400000000000039</v>
      </c>
      <c r="B595" s="243">
        <f t="shared" si="36"/>
        <v>0.43599999999999961</v>
      </c>
      <c r="C595" s="82"/>
      <c r="D595" s="270">
        <f t="shared" si="37"/>
        <v>11.486393900376845</v>
      </c>
      <c r="E595" s="270">
        <f t="shared" si="38"/>
        <v>8.4518000000000022</v>
      </c>
    </row>
    <row r="596" spans="1:5" x14ac:dyDescent="0.5">
      <c r="A596" s="243">
        <f t="shared" si="39"/>
        <v>0.56500000000000039</v>
      </c>
      <c r="B596" s="243">
        <f t="shared" si="36"/>
        <v>0.43499999999999961</v>
      </c>
      <c r="C596" s="82"/>
      <c r="D596" s="270">
        <f t="shared" si="37"/>
        <v>11.494261733374081</v>
      </c>
      <c r="E596" s="270">
        <f t="shared" si="38"/>
        <v>8.4592500000000026</v>
      </c>
    </row>
    <row r="597" spans="1:5" x14ac:dyDescent="0.5">
      <c r="A597" s="243">
        <f t="shared" si="39"/>
        <v>0.56600000000000039</v>
      </c>
      <c r="B597" s="243">
        <f t="shared" si="36"/>
        <v>0.43399999999999961</v>
      </c>
      <c r="C597" s="82"/>
      <c r="D597" s="270">
        <f t="shared" si="37"/>
        <v>11.502129566371316</v>
      </c>
      <c r="E597" s="270">
        <f t="shared" si="38"/>
        <v>8.466700000000003</v>
      </c>
    </row>
    <row r="598" spans="1:5" x14ac:dyDescent="0.5">
      <c r="A598" s="243">
        <f t="shared" si="39"/>
        <v>0.56700000000000039</v>
      </c>
      <c r="B598" s="243">
        <f t="shared" si="36"/>
        <v>0.43299999999999961</v>
      </c>
      <c r="C598" s="82"/>
      <c r="D598" s="270">
        <f t="shared" si="37"/>
        <v>11.509997399368554</v>
      </c>
      <c r="E598" s="270">
        <f t="shared" si="38"/>
        <v>8.4741500000000016</v>
      </c>
    </row>
    <row r="599" spans="1:5" x14ac:dyDescent="0.5">
      <c r="A599" s="243">
        <f t="shared" si="39"/>
        <v>0.56800000000000039</v>
      </c>
      <c r="B599" s="243">
        <f t="shared" si="36"/>
        <v>0.43199999999999961</v>
      </c>
      <c r="C599" s="82"/>
      <c r="D599" s="270">
        <f t="shared" si="37"/>
        <v>11.517865232365788</v>
      </c>
      <c r="E599" s="270">
        <f t="shared" si="38"/>
        <v>8.481600000000002</v>
      </c>
    </row>
    <row r="600" spans="1:5" x14ac:dyDescent="0.5">
      <c r="A600" s="243">
        <f t="shared" si="39"/>
        <v>0.56900000000000039</v>
      </c>
      <c r="B600" s="243">
        <f t="shared" si="36"/>
        <v>0.43099999999999961</v>
      </c>
      <c r="C600" s="82"/>
      <c r="D600" s="270">
        <f t="shared" si="37"/>
        <v>11.525733065363026</v>
      </c>
      <c r="E600" s="270">
        <f t="shared" si="38"/>
        <v>8.4890500000000024</v>
      </c>
    </row>
    <row r="601" spans="1:5" x14ac:dyDescent="0.5">
      <c r="A601" s="243">
        <f t="shared" si="39"/>
        <v>0.5700000000000004</v>
      </c>
      <c r="B601" s="243">
        <f t="shared" si="36"/>
        <v>0.4299999999999996</v>
      </c>
      <c r="C601" s="82"/>
      <c r="D601" s="270">
        <f t="shared" si="37"/>
        <v>11.533600898360261</v>
      </c>
      <c r="E601" s="270">
        <f t="shared" si="38"/>
        <v>8.4965000000000028</v>
      </c>
    </row>
    <row r="602" spans="1:5" x14ac:dyDescent="0.5">
      <c r="A602" s="243">
        <f t="shared" si="39"/>
        <v>0.5710000000000004</v>
      </c>
      <c r="B602" s="243">
        <f t="shared" si="36"/>
        <v>0.4289999999999996</v>
      </c>
      <c r="C602" s="82"/>
      <c r="D602" s="270">
        <f t="shared" si="37"/>
        <v>11.541468731357497</v>
      </c>
      <c r="E602" s="270">
        <f t="shared" si="38"/>
        <v>8.5039500000000032</v>
      </c>
    </row>
    <row r="603" spans="1:5" x14ac:dyDescent="0.5">
      <c r="A603" s="243">
        <f t="shared" si="39"/>
        <v>0.5720000000000004</v>
      </c>
      <c r="B603" s="243">
        <f t="shared" si="36"/>
        <v>0.4279999999999996</v>
      </c>
      <c r="C603" s="82"/>
      <c r="D603" s="270">
        <f t="shared" si="37"/>
        <v>11.549336564354732</v>
      </c>
      <c r="E603" s="270">
        <f t="shared" si="38"/>
        <v>8.5114000000000036</v>
      </c>
    </row>
    <row r="604" spans="1:5" x14ac:dyDescent="0.5">
      <c r="A604" s="243">
        <f t="shared" si="39"/>
        <v>0.5730000000000004</v>
      </c>
      <c r="B604" s="243">
        <f t="shared" si="36"/>
        <v>0.4269999999999996</v>
      </c>
      <c r="C604" s="82"/>
      <c r="D604" s="270">
        <f t="shared" si="37"/>
        <v>11.557204397351967</v>
      </c>
      <c r="E604" s="270">
        <f t="shared" si="38"/>
        <v>8.5188500000000023</v>
      </c>
    </row>
    <row r="605" spans="1:5" x14ac:dyDescent="0.5">
      <c r="A605" s="243">
        <f t="shared" si="39"/>
        <v>0.5740000000000004</v>
      </c>
      <c r="B605" s="243">
        <f t="shared" si="36"/>
        <v>0.4259999999999996</v>
      </c>
      <c r="C605" s="82"/>
      <c r="D605" s="270">
        <f t="shared" si="37"/>
        <v>11.565072230349204</v>
      </c>
      <c r="E605" s="270">
        <f t="shared" si="38"/>
        <v>8.5263000000000027</v>
      </c>
    </row>
    <row r="606" spans="1:5" x14ac:dyDescent="0.5">
      <c r="A606" s="243">
        <f t="shared" si="39"/>
        <v>0.5750000000000004</v>
      </c>
      <c r="B606" s="243">
        <f t="shared" si="36"/>
        <v>0.4249999999999996</v>
      </c>
      <c r="C606" s="82"/>
      <c r="D606" s="270">
        <f t="shared" si="37"/>
        <v>11.57294006334644</v>
      </c>
      <c r="E606" s="270">
        <f t="shared" si="38"/>
        <v>8.5337500000000031</v>
      </c>
    </row>
    <row r="607" spans="1:5" x14ac:dyDescent="0.5">
      <c r="A607" s="243">
        <f t="shared" si="39"/>
        <v>0.5760000000000004</v>
      </c>
      <c r="B607" s="243">
        <f t="shared" ref="B607:B670" si="40">1-A607</f>
        <v>0.4239999999999996</v>
      </c>
      <c r="C607" s="82"/>
      <c r="D607" s="270">
        <f t="shared" ref="D607:D670" si="41">SQRT((A607*$B$7)^2+(B607*$B$8)^2+2*$B$7*A607*$B$8*B607*$D$12)</f>
        <v>11.580807896343677</v>
      </c>
      <c r="E607" s="270">
        <f t="shared" ref="E607:E670" si="42">+A607*$B$5+B607*$B$6</f>
        <v>8.5412000000000017</v>
      </c>
    </row>
    <row r="608" spans="1:5" x14ac:dyDescent="0.5">
      <c r="A608" s="243">
        <f t="shared" si="39"/>
        <v>0.5770000000000004</v>
      </c>
      <c r="B608" s="243">
        <f t="shared" si="40"/>
        <v>0.4229999999999996</v>
      </c>
      <c r="C608" s="82"/>
      <c r="D608" s="270">
        <f t="shared" si="41"/>
        <v>11.588675729340912</v>
      </c>
      <c r="E608" s="270">
        <f t="shared" si="42"/>
        <v>8.5486500000000021</v>
      </c>
    </row>
    <row r="609" spans="1:5" x14ac:dyDescent="0.5">
      <c r="A609" s="243">
        <f t="shared" si="39"/>
        <v>0.5780000000000004</v>
      </c>
      <c r="B609" s="243">
        <f t="shared" si="40"/>
        <v>0.4219999999999996</v>
      </c>
      <c r="C609" s="82"/>
      <c r="D609" s="270">
        <f t="shared" si="41"/>
        <v>11.596543562338146</v>
      </c>
      <c r="E609" s="270">
        <f t="shared" si="42"/>
        <v>8.5561000000000025</v>
      </c>
    </row>
    <row r="610" spans="1:5" x14ac:dyDescent="0.5">
      <c r="A610" s="243">
        <f t="shared" ref="A610:A673" si="43">+A609+0.1%</f>
        <v>0.5790000000000004</v>
      </c>
      <c r="B610" s="243">
        <f t="shared" si="40"/>
        <v>0.4209999999999996</v>
      </c>
      <c r="C610" s="82"/>
      <c r="D610" s="270">
        <f t="shared" si="41"/>
        <v>11.604411395335383</v>
      </c>
      <c r="E610" s="270">
        <f t="shared" si="42"/>
        <v>8.5635500000000029</v>
      </c>
    </row>
    <row r="611" spans="1:5" x14ac:dyDescent="0.5">
      <c r="A611" s="243">
        <f t="shared" si="43"/>
        <v>0.5800000000000004</v>
      </c>
      <c r="B611" s="243">
        <f t="shared" si="40"/>
        <v>0.4199999999999996</v>
      </c>
      <c r="C611" s="82"/>
      <c r="D611" s="270">
        <f t="shared" si="41"/>
        <v>11.612279228332621</v>
      </c>
      <c r="E611" s="270">
        <f t="shared" si="42"/>
        <v>8.5710000000000015</v>
      </c>
    </row>
    <row r="612" spans="1:5" x14ac:dyDescent="0.5">
      <c r="A612" s="243">
        <f t="shared" si="43"/>
        <v>0.58100000000000041</v>
      </c>
      <c r="B612" s="243">
        <f t="shared" si="40"/>
        <v>0.41899999999999959</v>
      </c>
      <c r="C612" s="82"/>
      <c r="D612" s="270">
        <f t="shared" si="41"/>
        <v>11.620147061329854</v>
      </c>
      <c r="E612" s="270">
        <f t="shared" si="42"/>
        <v>8.5784500000000019</v>
      </c>
    </row>
    <row r="613" spans="1:5" x14ac:dyDescent="0.5">
      <c r="A613" s="243">
        <f t="shared" si="43"/>
        <v>0.58200000000000041</v>
      </c>
      <c r="B613" s="243">
        <f t="shared" si="40"/>
        <v>0.41799999999999959</v>
      </c>
      <c r="C613" s="82"/>
      <c r="D613" s="270">
        <f t="shared" si="41"/>
        <v>11.628014894327089</v>
      </c>
      <c r="E613" s="270">
        <f t="shared" si="42"/>
        <v>8.5859000000000023</v>
      </c>
    </row>
    <row r="614" spans="1:5" x14ac:dyDescent="0.5">
      <c r="A614" s="243">
        <f t="shared" si="43"/>
        <v>0.58300000000000041</v>
      </c>
      <c r="B614" s="243">
        <f t="shared" si="40"/>
        <v>0.41699999999999959</v>
      </c>
      <c r="C614" s="82"/>
      <c r="D614" s="270">
        <f t="shared" si="41"/>
        <v>11.635882727324327</v>
      </c>
      <c r="E614" s="270">
        <f t="shared" si="42"/>
        <v>8.5933500000000027</v>
      </c>
    </row>
    <row r="615" spans="1:5" x14ac:dyDescent="0.5">
      <c r="A615" s="243">
        <f t="shared" si="43"/>
        <v>0.58400000000000041</v>
      </c>
      <c r="B615" s="243">
        <f t="shared" si="40"/>
        <v>0.41599999999999959</v>
      </c>
      <c r="C615" s="82"/>
      <c r="D615" s="270">
        <f t="shared" si="41"/>
        <v>11.643750560321564</v>
      </c>
      <c r="E615" s="270">
        <f t="shared" si="42"/>
        <v>8.6008000000000031</v>
      </c>
    </row>
    <row r="616" spans="1:5" x14ac:dyDescent="0.5">
      <c r="A616" s="243">
        <f t="shared" si="43"/>
        <v>0.58500000000000041</v>
      </c>
      <c r="B616" s="243">
        <f t="shared" si="40"/>
        <v>0.41499999999999959</v>
      </c>
      <c r="C616" s="82"/>
      <c r="D616" s="270">
        <f t="shared" si="41"/>
        <v>11.651618393318797</v>
      </c>
      <c r="E616" s="270">
        <f t="shared" si="42"/>
        <v>8.6082500000000017</v>
      </c>
    </row>
    <row r="617" spans="1:5" x14ac:dyDescent="0.5">
      <c r="A617" s="243">
        <f t="shared" si="43"/>
        <v>0.58600000000000041</v>
      </c>
      <c r="B617" s="243">
        <f t="shared" si="40"/>
        <v>0.41399999999999959</v>
      </c>
      <c r="C617" s="82"/>
      <c r="D617" s="270">
        <f t="shared" si="41"/>
        <v>11.659486226316034</v>
      </c>
      <c r="E617" s="270">
        <f t="shared" si="42"/>
        <v>8.6157000000000039</v>
      </c>
    </row>
    <row r="618" spans="1:5" x14ac:dyDescent="0.5">
      <c r="A618" s="243">
        <f t="shared" si="43"/>
        <v>0.58700000000000041</v>
      </c>
      <c r="B618" s="243">
        <f t="shared" si="40"/>
        <v>0.41299999999999959</v>
      </c>
      <c r="C618" s="82"/>
      <c r="D618" s="270">
        <f t="shared" si="41"/>
        <v>11.66735405931327</v>
      </c>
      <c r="E618" s="270">
        <f t="shared" si="42"/>
        <v>8.6231500000000025</v>
      </c>
    </row>
    <row r="619" spans="1:5" x14ac:dyDescent="0.5">
      <c r="A619" s="243">
        <f t="shared" si="43"/>
        <v>0.58800000000000041</v>
      </c>
      <c r="B619" s="243">
        <f t="shared" si="40"/>
        <v>0.41199999999999959</v>
      </c>
      <c r="C619" s="82"/>
      <c r="D619" s="270">
        <f t="shared" si="41"/>
        <v>11.675221892310505</v>
      </c>
      <c r="E619" s="270">
        <f t="shared" si="42"/>
        <v>8.6306000000000029</v>
      </c>
    </row>
    <row r="620" spans="1:5" x14ac:dyDescent="0.5">
      <c r="A620" s="243">
        <f t="shared" si="43"/>
        <v>0.58900000000000041</v>
      </c>
      <c r="B620" s="243">
        <f t="shared" si="40"/>
        <v>0.41099999999999959</v>
      </c>
      <c r="C620" s="82"/>
      <c r="D620" s="270">
        <f t="shared" si="41"/>
        <v>11.68308972530774</v>
      </c>
      <c r="E620" s="270">
        <f t="shared" si="42"/>
        <v>8.6380500000000033</v>
      </c>
    </row>
    <row r="621" spans="1:5" x14ac:dyDescent="0.5">
      <c r="A621" s="243">
        <f t="shared" si="43"/>
        <v>0.59000000000000041</v>
      </c>
      <c r="B621" s="243">
        <f t="shared" si="40"/>
        <v>0.40999999999999959</v>
      </c>
      <c r="C621" s="82"/>
      <c r="D621" s="270">
        <f t="shared" si="41"/>
        <v>11.690957558304978</v>
      </c>
      <c r="E621" s="270">
        <f t="shared" si="42"/>
        <v>8.645500000000002</v>
      </c>
    </row>
    <row r="622" spans="1:5" x14ac:dyDescent="0.5">
      <c r="A622" s="243">
        <f t="shared" si="43"/>
        <v>0.59100000000000041</v>
      </c>
      <c r="B622" s="243">
        <f t="shared" si="40"/>
        <v>0.40899999999999959</v>
      </c>
      <c r="C622" s="82"/>
      <c r="D622" s="270">
        <f t="shared" si="41"/>
        <v>11.698825391302213</v>
      </c>
      <c r="E622" s="270">
        <f t="shared" si="42"/>
        <v>8.6529500000000024</v>
      </c>
    </row>
    <row r="623" spans="1:5" x14ac:dyDescent="0.5">
      <c r="A623" s="243">
        <f t="shared" si="43"/>
        <v>0.59200000000000041</v>
      </c>
      <c r="B623" s="243">
        <f t="shared" si="40"/>
        <v>0.40799999999999959</v>
      </c>
      <c r="C623" s="82"/>
      <c r="D623" s="270">
        <f t="shared" si="41"/>
        <v>11.70669322429945</v>
      </c>
      <c r="E623" s="270">
        <f t="shared" si="42"/>
        <v>8.6604000000000028</v>
      </c>
    </row>
    <row r="624" spans="1:5" x14ac:dyDescent="0.5">
      <c r="A624" s="243">
        <f t="shared" si="43"/>
        <v>0.59300000000000042</v>
      </c>
      <c r="B624" s="243">
        <f t="shared" si="40"/>
        <v>0.40699999999999958</v>
      </c>
      <c r="C624" s="82"/>
      <c r="D624" s="270">
        <f t="shared" si="41"/>
        <v>11.714561057296685</v>
      </c>
      <c r="E624" s="270">
        <f t="shared" si="42"/>
        <v>8.6678500000000032</v>
      </c>
    </row>
    <row r="625" spans="1:5" x14ac:dyDescent="0.5">
      <c r="A625" s="243">
        <f t="shared" si="43"/>
        <v>0.59400000000000042</v>
      </c>
      <c r="B625" s="243">
        <f t="shared" si="40"/>
        <v>0.40599999999999958</v>
      </c>
      <c r="C625" s="82"/>
      <c r="D625" s="270">
        <f t="shared" si="41"/>
        <v>11.722428890293921</v>
      </c>
      <c r="E625" s="270">
        <f t="shared" si="42"/>
        <v>8.6753000000000018</v>
      </c>
    </row>
    <row r="626" spans="1:5" x14ac:dyDescent="0.5">
      <c r="A626" s="243">
        <f t="shared" si="43"/>
        <v>0.59500000000000042</v>
      </c>
      <c r="B626" s="243">
        <f t="shared" si="40"/>
        <v>0.40499999999999958</v>
      </c>
      <c r="C626" s="82"/>
      <c r="D626" s="270">
        <f t="shared" si="41"/>
        <v>11.730296723291156</v>
      </c>
      <c r="E626" s="270">
        <f t="shared" si="42"/>
        <v>8.6827500000000022</v>
      </c>
    </row>
    <row r="627" spans="1:5" x14ac:dyDescent="0.5">
      <c r="A627" s="243">
        <f t="shared" si="43"/>
        <v>0.59600000000000042</v>
      </c>
      <c r="B627" s="243">
        <f t="shared" si="40"/>
        <v>0.40399999999999958</v>
      </c>
      <c r="C627" s="82"/>
      <c r="D627" s="270">
        <f t="shared" si="41"/>
        <v>11.738164556288393</v>
      </c>
      <c r="E627" s="270">
        <f t="shared" si="42"/>
        <v>8.6902000000000026</v>
      </c>
    </row>
    <row r="628" spans="1:5" x14ac:dyDescent="0.5">
      <c r="A628" s="243">
        <f t="shared" si="43"/>
        <v>0.59700000000000042</v>
      </c>
      <c r="B628" s="243">
        <f t="shared" si="40"/>
        <v>0.40299999999999958</v>
      </c>
      <c r="C628" s="82"/>
      <c r="D628" s="270">
        <f t="shared" si="41"/>
        <v>11.746032389285626</v>
      </c>
      <c r="E628" s="270">
        <f t="shared" si="42"/>
        <v>8.697650000000003</v>
      </c>
    </row>
    <row r="629" spans="1:5" x14ac:dyDescent="0.5">
      <c r="A629" s="243">
        <f t="shared" si="43"/>
        <v>0.59800000000000042</v>
      </c>
      <c r="B629" s="243">
        <f t="shared" si="40"/>
        <v>0.40199999999999958</v>
      </c>
      <c r="C629" s="82"/>
      <c r="D629" s="270">
        <f t="shared" si="41"/>
        <v>11.753900222282862</v>
      </c>
      <c r="E629" s="270">
        <f t="shared" si="42"/>
        <v>8.7051000000000016</v>
      </c>
    </row>
    <row r="630" spans="1:5" x14ac:dyDescent="0.5">
      <c r="A630" s="243">
        <f t="shared" si="43"/>
        <v>0.59900000000000042</v>
      </c>
      <c r="B630" s="243">
        <f t="shared" si="40"/>
        <v>0.40099999999999958</v>
      </c>
      <c r="C630" s="82"/>
      <c r="D630" s="270">
        <f t="shared" si="41"/>
        <v>11.7617680552801</v>
      </c>
      <c r="E630" s="270">
        <f t="shared" si="42"/>
        <v>8.7125500000000038</v>
      </c>
    </row>
    <row r="631" spans="1:5" x14ac:dyDescent="0.5">
      <c r="A631" s="243">
        <f t="shared" si="43"/>
        <v>0.60000000000000042</v>
      </c>
      <c r="B631" s="243">
        <f t="shared" si="40"/>
        <v>0.39999999999999958</v>
      </c>
      <c r="C631" s="82"/>
      <c r="D631" s="270">
        <f t="shared" si="41"/>
        <v>11.769635888277337</v>
      </c>
      <c r="E631" s="270">
        <f t="shared" si="42"/>
        <v>8.7200000000000024</v>
      </c>
    </row>
    <row r="632" spans="1:5" x14ac:dyDescent="0.5">
      <c r="A632" s="243">
        <f t="shared" si="43"/>
        <v>0.60100000000000042</v>
      </c>
      <c r="B632" s="243">
        <f t="shared" si="40"/>
        <v>0.39899999999999958</v>
      </c>
      <c r="C632" s="82"/>
      <c r="D632" s="270">
        <f t="shared" si="41"/>
        <v>11.777503721274572</v>
      </c>
      <c r="E632" s="270">
        <f t="shared" si="42"/>
        <v>8.7274500000000028</v>
      </c>
    </row>
    <row r="633" spans="1:5" x14ac:dyDescent="0.5">
      <c r="A633" s="243">
        <f t="shared" si="43"/>
        <v>0.60200000000000042</v>
      </c>
      <c r="B633" s="243">
        <f t="shared" si="40"/>
        <v>0.39799999999999958</v>
      </c>
      <c r="C633" s="82"/>
      <c r="D633" s="270">
        <f t="shared" si="41"/>
        <v>11.785371554271807</v>
      </c>
      <c r="E633" s="270">
        <f t="shared" si="42"/>
        <v>8.7349000000000032</v>
      </c>
    </row>
    <row r="634" spans="1:5" x14ac:dyDescent="0.5">
      <c r="A634" s="243">
        <f t="shared" si="43"/>
        <v>0.60300000000000042</v>
      </c>
      <c r="B634" s="243">
        <f t="shared" si="40"/>
        <v>0.39699999999999958</v>
      </c>
      <c r="C634" s="82"/>
      <c r="D634" s="270">
        <f t="shared" si="41"/>
        <v>11.793239387269042</v>
      </c>
      <c r="E634" s="270">
        <f t="shared" si="42"/>
        <v>8.7423500000000036</v>
      </c>
    </row>
    <row r="635" spans="1:5" x14ac:dyDescent="0.5">
      <c r="A635" s="243">
        <f t="shared" si="43"/>
        <v>0.60400000000000043</v>
      </c>
      <c r="B635" s="243">
        <f t="shared" si="40"/>
        <v>0.39599999999999957</v>
      </c>
      <c r="C635" s="82"/>
      <c r="D635" s="270">
        <f t="shared" si="41"/>
        <v>11.80110722026628</v>
      </c>
      <c r="E635" s="270">
        <f t="shared" si="42"/>
        <v>8.7498000000000022</v>
      </c>
    </row>
    <row r="636" spans="1:5" x14ac:dyDescent="0.5">
      <c r="A636" s="243">
        <f t="shared" si="43"/>
        <v>0.60500000000000043</v>
      </c>
      <c r="B636" s="243">
        <f t="shared" si="40"/>
        <v>0.39499999999999957</v>
      </c>
      <c r="C636" s="82"/>
      <c r="D636" s="270">
        <f t="shared" si="41"/>
        <v>11.808975053263516</v>
      </c>
      <c r="E636" s="270">
        <f t="shared" si="42"/>
        <v>8.7572500000000026</v>
      </c>
    </row>
    <row r="637" spans="1:5" x14ac:dyDescent="0.5">
      <c r="A637" s="243">
        <f t="shared" si="43"/>
        <v>0.60600000000000043</v>
      </c>
      <c r="B637" s="243">
        <f t="shared" si="40"/>
        <v>0.39399999999999957</v>
      </c>
      <c r="C637" s="82"/>
      <c r="D637" s="270">
        <f t="shared" si="41"/>
        <v>11.81684288626075</v>
      </c>
      <c r="E637" s="270">
        <f t="shared" si="42"/>
        <v>8.764700000000003</v>
      </c>
    </row>
    <row r="638" spans="1:5" x14ac:dyDescent="0.5">
      <c r="A638" s="243">
        <f t="shared" si="43"/>
        <v>0.60700000000000043</v>
      </c>
      <c r="B638" s="243">
        <f t="shared" si="40"/>
        <v>0.39299999999999957</v>
      </c>
      <c r="C638" s="82"/>
      <c r="D638" s="270">
        <f t="shared" si="41"/>
        <v>11.824710719257986</v>
      </c>
      <c r="E638" s="270">
        <f t="shared" si="42"/>
        <v>8.7721500000000034</v>
      </c>
    </row>
    <row r="639" spans="1:5" x14ac:dyDescent="0.5">
      <c r="A639" s="243">
        <f t="shared" si="43"/>
        <v>0.60800000000000043</v>
      </c>
      <c r="B639" s="243">
        <f t="shared" si="40"/>
        <v>0.39199999999999957</v>
      </c>
      <c r="C639" s="82"/>
      <c r="D639" s="270">
        <f t="shared" si="41"/>
        <v>11.832578552255223</v>
      </c>
      <c r="E639" s="270">
        <f t="shared" si="42"/>
        <v>8.7796000000000021</v>
      </c>
    </row>
    <row r="640" spans="1:5" x14ac:dyDescent="0.5">
      <c r="A640" s="243">
        <f t="shared" si="43"/>
        <v>0.60900000000000043</v>
      </c>
      <c r="B640" s="243">
        <f t="shared" si="40"/>
        <v>0.39099999999999957</v>
      </c>
      <c r="C640" s="82"/>
      <c r="D640" s="270">
        <f t="shared" si="41"/>
        <v>11.840446385252459</v>
      </c>
      <c r="E640" s="270">
        <f t="shared" si="42"/>
        <v>8.7870500000000025</v>
      </c>
    </row>
    <row r="641" spans="1:5" x14ac:dyDescent="0.5">
      <c r="A641" s="243">
        <f t="shared" si="43"/>
        <v>0.61000000000000043</v>
      </c>
      <c r="B641" s="243">
        <f t="shared" si="40"/>
        <v>0.38999999999999957</v>
      </c>
      <c r="C641" s="82"/>
      <c r="D641" s="270">
        <f t="shared" si="41"/>
        <v>11.848314218249692</v>
      </c>
      <c r="E641" s="270">
        <f t="shared" si="42"/>
        <v>8.7945000000000029</v>
      </c>
    </row>
    <row r="642" spans="1:5" x14ac:dyDescent="0.5">
      <c r="A642" s="243">
        <f t="shared" si="43"/>
        <v>0.61100000000000043</v>
      </c>
      <c r="B642" s="243">
        <f t="shared" si="40"/>
        <v>0.38899999999999957</v>
      </c>
      <c r="C642" s="82"/>
      <c r="D642" s="270">
        <f t="shared" si="41"/>
        <v>11.856182051246929</v>
      </c>
      <c r="E642" s="270">
        <f t="shared" si="42"/>
        <v>8.8019500000000015</v>
      </c>
    </row>
    <row r="643" spans="1:5" x14ac:dyDescent="0.5">
      <c r="A643" s="243">
        <f t="shared" si="43"/>
        <v>0.61200000000000043</v>
      </c>
      <c r="B643" s="243">
        <f t="shared" si="40"/>
        <v>0.38799999999999957</v>
      </c>
      <c r="C643" s="82"/>
      <c r="D643" s="270">
        <f t="shared" si="41"/>
        <v>11.864049884244166</v>
      </c>
      <c r="E643" s="270">
        <f t="shared" si="42"/>
        <v>8.8094000000000037</v>
      </c>
    </row>
    <row r="644" spans="1:5" x14ac:dyDescent="0.5">
      <c r="A644" s="243">
        <f t="shared" si="43"/>
        <v>0.61300000000000043</v>
      </c>
      <c r="B644" s="243">
        <f t="shared" si="40"/>
        <v>0.38699999999999957</v>
      </c>
      <c r="C644" s="82"/>
      <c r="D644" s="270">
        <f t="shared" si="41"/>
        <v>11.871917717241402</v>
      </c>
      <c r="E644" s="270">
        <f t="shared" si="42"/>
        <v>8.8168500000000023</v>
      </c>
    </row>
    <row r="645" spans="1:5" x14ac:dyDescent="0.5">
      <c r="A645" s="243">
        <f t="shared" si="43"/>
        <v>0.61400000000000043</v>
      </c>
      <c r="B645" s="243">
        <f t="shared" si="40"/>
        <v>0.38599999999999957</v>
      </c>
      <c r="C645" s="82"/>
      <c r="D645" s="270">
        <f t="shared" si="41"/>
        <v>11.879785550238637</v>
      </c>
      <c r="E645" s="270">
        <f t="shared" si="42"/>
        <v>8.8243000000000027</v>
      </c>
    </row>
    <row r="646" spans="1:5" x14ac:dyDescent="0.5">
      <c r="A646" s="243">
        <f t="shared" si="43"/>
        <v>0.61500000000000044</v>
      </c>
      <c r="B646" s="243">
        <f t="shared" si="40"/>
        <v>0.38499999999999956</v>
      </c>
      <c r="C646" s="82"/>
      <c r="D646" s="270">
        <f t="shared" si="41"/>
        <v>11.887653383235872</v>
      </c>
      <c r="E646" s="270">
        <f t="shared" si="42"/>
        <v>8.8317500000000031</v>
      </c>
    </row>
    <row r="647" spans="1:5" x14ac:dyDescent="0.5">
      <c r="A647" s="243">
        <f t="shared" si="43"/>
        <v>0.61600000000000044</v>
      </c>
      <c r="B647" s="243">
        <f t="shared" si="40"/>
        <v>0.38399999999999956</v>
      </c>
      <c r="C647" s="82"/>
      <c r="D647" s="270">
        <f t="shared" si="41"/>
        <v>11.895521216233108</v>
      </c>
      <c r="E647" s="270">
        <f t="shared" si="42"/>
        <v>8.8392000000000035</v>
      </c>
    </row>
    <row r="648" spans="1:5" x14ac:dyDescent="0.5">
      <c r="A648" s="243">
        <f t="shared" si="43"/>
        <v>0.61700000000000044</v>
      </c>
      <c r="B648" s="243">
        <f t="shared" si="40"/>
        <v>0.38299999999999956</v>
      </c>
      <c r="C648" s="82"/>
      <c r="D648" s="270">
        <f t="shared" si="41"/>
        <v>11.903389049230345</v>
      </c>
      <c r="E648" s="270">
        <f t="shared" si="42"/>
        <v>8.8466500000000039</v>
      </c>
    </row>
    <row r="649" spans="1:5" x14ac:dyDescent="0.5">
      <c r="A649" s="243">
        <f t="shared" si="43"/>
        <v>0.61800000000000044</v>
      </c>
      <c r="B649" s="243">
        <f t="shared" si="40"/>
        <v>0.38199999999999956</v>
      </c>
      <c r="C649" s="82"/>
      <c r="D649" s="270">
        <f t="shared" si="41"/>
        <v>11.91125688222758</v>
      </c>
      <c r="E649" s="270">
        <f t="shared" si="42"/>
        <v>8.8541000000000025</v>
      </c>
    </row>
    <row r="650" spans="1:5" x14ac:dyDescent="0.5">
      <c r="A650" s="243">
        <f t="shared" si="43"/>
        <v>0.61900000000000044</v>
      </c>
      <c r="B650" s="243">
        <f t="shared" si="40"/>
        <v>0.38099999999999956</v>
      </c>
      <c r="C650" s="82"/>
      <c r="D650" s="270">
        <f t="shared" si="41"/>
        <v>11.919124715224816</v>
      </c>
      <c r="E650" s="270">
        <f t="shared" si="42"/>
        <v>8.8615500000000029</v>
      </c>
    </row>
    <row r="651" spans="1:5" x14ac:dyDescent="0.5">
      <c r="A651" s="243">
        <f t="shared" si="43"/>
        <v>0.62000000000000044</v>
      </c>
      <c r="B651" s="243">
        <f t="shared" si="40"/>
        <v>0.37999999999999956</v>
      </c>
      <c r="C651" s="82"/>
      <c r="D651" s="270">
        <f t="shared" si="41"/>
        <v>11.926992548222051</v>
      </c>
      <c r="E651" s="270">
        <f t="shared" si="42"/>
        <v>8.8690000000000033</v>
      </c>
    </row>
    <row r="652" spans="1:5" x14ac:dyDescent="0.5">
      <c r="A652" s="243">
        <f t="shared" si="43"/>
        <v>0.62100000000000044</v>
      </c>
      <c r="B652" s="243">
        <f t="shared" si="40"/>
        <v>0.37899999999999956</v>
      </c>
      <c r="C652" s="82"/>
      <c r="D652" s="270">
        <f t="shared" si="41"/>
        <v>11.934860381219288</v>
      </c>
      <c r="E652" s="270">
        <f t="shared" si="42"/>
        <v>8.8764500000000037</v>
      </c>
    </row>
    <row r="653" spans="1:5" x14ac:dyDescent="0.5">
      <c r="A653" s="243">
        <f t="shared" si="43"/>
        <v>0.62200000000000044</v>
      </c>
      <c r="B653" s="243">
        <f t="shared" si="40"/>
        <v>0.37799999999999956</v>
      </c>
      <c r="C653" s="82"/>
      <c r="D653" s="270">
        <f t="shared" si="41"/>
        <v>11.942728214216523</v>
      </c>
      <c r="E653" s="270">
        <f t="shared" si="42"/>
        <v>8.8839000000000024</v>
      </c>
    </row>
    <row r="654" spans="1:5" x14ac:dyDescent="0.5">
      <c r="A654" s="243">
        <f t="shared" si="43"/>
        <v>0.62300000000000044</v>
      </c>
      <c r="B654" s="243">
        <f t="shared" si="40"/>
        <v>0.37699999999999956</v>
      </c>
      <c r="C654" s="82"/>
      <c r="D654" s="270">
        <f t="shared" si="41"/>
        <v>11.950596047213759</v>
      </c>
      <c r="E654" s="270">
        <f t="shared" si="42"/>
        <v>8.8913500000000028</v>
      </c>
    </row>
    <row r="655" spans="1:5" x14ac:dyDescent="0.5">
      <c r="A655" s="243">
        <f t="shared" si="43"/>
        <v>0.62400000000000044</v>
      </c>
      <c r="B655" s="243">
        <f t="shared" si="40"/>
        <v>0.37599999999999956</v>
      </c>
      <c r="C655" s="82"/>
      <c r="D655" s="270">
        <f t="shared" si="41"/>
        <v>11.958463880210996</v>
      </c>
      <c r="E655" s="270">
        <f t="shared" si="42"/>
        <v>8.8988000000000032</v>
      </c>
    </row>
    <row r="656" spans="1:5" x14ac:dyDescent="0.5">
      <c r="A656" s="243">
        <f t="shared" si="43"/>
        <v>0.62500000000000044</v>
      </c>
      <c r="B656" s="243">
        <f t="shared" si="40"/>
        <v>0.37499999999999956</v>
      </c>
      <c r="C656" s="82"/>
      <c r="D656" s="270">
        <f t="shared" si="41"/>
        <v>11.966331713208231</v>
      </c>
      <c r="E656" s="270">
        <f t="shared" si="42"/>
        <v>8.9062500000000036</v>
      </c>
    </row>
    <row r="657" spans="1:5" x14ac:dyDescent="0.5">
      <c r="A657" s="243">
        <f t="shared" si="43"/>
        <v>0.62600000000000044</v>
      </c>
      <c r="B657" s="243">
        <f t="shared" si="40"/>
        <v>0.37399999999999956</v>
      </c>
      <c r="C657" s="82"/>
      <c r="D657" s="270">
        <f t="shared" si="41"/>
        <v>11.974199546205465</v>
      </c>
      <c r="E657" s="270">
        <f t="shared" si="42"/>
        <v>8.9137000000000022</v>
      </c>
    </row>
    <row r="658" spans="1:5" x14ac:dyDescent="0.5">
      <c r="A658" s="243">
        <f t="shared" si="43"/>
        <v>0.62700000000000045</v>
      </c>
      <c r="B658" s="243">
        <f t="shared" si="40"/>
        <v>0.37299999999999955</v>
      </c>
      <c r="C658" s="82"/>
      <c r="D658" s="270">
        <f t="shared" si="41"/>
        <v>11.982067379202702</v>
      </c>
      <c r="E658" s="270">
        <f t="shared" si="42"/>
        <v>8.9211500000000026</v>
      </c>
    </row>
    <row r="659" spans="1:5" x14ac:dyDescent="0.5">
      <c r="A659" s="243">
        <f t="shared" si="43"/>
        <v>0.62800000000000045</v>
      </c>
      <c r="B659" s="243">
        <f t="shared" si="40"/>
        <v>0.37199999999999955</v>
      </c>
      <c r="C659" s="82"/>
      <c r="D659" s="270">
        <f t="shared" si="41"/>
        <v>11.98993521219994</v>
      </c>
      <c r="E659" s="270">
        <f t="shared" si="42"/>
        <v>8.928600000000003</v>
      </c>
    </row>
    <row r="660" spans="1:5" x14ac:dyDescent="0.5">
      <c r="A660" s="243">
        <f t="shared" si="43"/>
        <v>0.62900000000000045</v>
      </c>
      <c r="B660" s="243">
        <f t="shared" si="40"/>
        <v>0.37099999999999955</v>
      </c>
      <c r="C660" s="82"/>
      <c r="D660" s="270">
        <f t="shared" si="41"/>
        <v>11.997803045197175</v>
      </c>
      <c r="E660" s="270">
        <f t="shared" si="42"/>
        <v>8.9360500000000034</v>
      </c>
    </row>
    <row r="661" spans="1:5" x14ac:dyDescent="0.5">
      <c r="A661" s="243">
        <f t="shared" si="43"/>
        <v>0.63000000000000045</v>
      </c>
      <c r="B661" s="243">
        <f t="shared" si="40"/>
        <v>0.36999999999999955</v>
      </c>
      <c r="C661" s="82"/>
      <c r="D661" s="270">
        <f t="shared" si="41"/>
        <v>12.00567087819441</v>
      </c>
      <c r="E661" s="270">
        <f t="shared" si="42"/>
        <v>8.9435000000000038</v>
      </c>
    </row>
    <row r="662" spans="1:5" x14ac:dyDescent="0.5">
      <c r="A662" s="243">
        <f t="shared" si="43"/>
        <v>0.63100000000000045</v>
      </c>
      <c r="B662" s="243">
        <f t="shared" si="40"/>
        <v>0.36899999999999955</v>
      </c>
      <c r="C662" s="82"/>
      <c r="D662" s="270">
        <f t="shared" si="41"/>
        <v>12.013538711191645</v>
      </c>
      <c r="E662" s="270">
        <f t="shared" si="42"/>
        <v>8.9509500000000024</v>
      </c>
    </row>
    <row r="663" spans="1:5" x14ac:dyDescent="0.5">
      <c r="A663" s="243">
        <f t="shared" si="43"/>
        <v>0.63200000000000045</v>
      </c>
      <c r="B663" s="243">
        <f t="shared" si="40"/>
        <v>0.36799999999999955</v>
      </c>
      <c r="C663" s="82"/>
      <c r="D663" s="270">
        <f t="shared" si="41"/>
        <v>12.021406544188881</v>
      </c>
      <c r="E663" s="270">
        <f t="shared" si="42"/>
        <v>8.9584000000000028</v>
      </c>
    </row>
    <row r="664" spans="1:5" x14ac:dyDescent="0.5">
      <c r="A664" s="243">
        <f t="shared" si="43"/>
        <v>0.63300000000000045</v>
      </c>
      <c r="B664" s="243">
        <f t="shared" si="40"/>
        <v>0.36699999999999955</v>
      </c>
      <c r="C664" s="82"/>
      <c r="D664" s="270">
        <f t="shared" si="41"/>
        <v>12.02927437718612</v>
      </c>
      <c r="E664" s="270">
        <f t="shared" si="42"/>
        <v>8.9658500000000032</v>
      </c>
    </row>
    <row r="665" spans="1:5" x14ac:dyDescent="0.5">
      <c r="A665" s="243">
        <f t="shared" si="43"/>
        <v>0.63400000000000045</v>
      </c>
      <c r="B665" s="243">
        <f t="shared" si="40"/>
        <v>0.36599999999999955</v>
      </c>
      <c r="C665" s="82"/>
      <c r="D665" s="270">
        <f t="shared" si="41"/>
        <v>12.037142210183355</v>
      </c>
      <c r="E665" s="270">
        <f t="shared" si="42"/>
        <v>8.9733000000000036</v>
      </c>
    </row>
    <row r="666" spans="1:5" x14ac:dyDescent="0.5">
      <c r="A666" s="243">
        <f t="shared" si="43"/>
        <v>0.63500000000000045</v>
      </c>
      <c r="B666" s="243">
        <f t="shared" si="40"/>
        <v>0.36499999999999955</v>
      </c>
      <c r="C666" s="82"/>
      <c r="D666" s="270">
        <f t="shared" si="41"/>
        <v>12.045010043180589</v>
      </c>
      <c r="E666" s="270">
        <f t="shared" si="42"/>
        <v>8.9807500000000022</v>
      </c>
    </row>
    <row r="667" spans="1:5" x14ac:dyDescent="0.5">
      <c r="A667" s="243">
        <f t="shared" si="43"/>
        <v>0.63600000000000045</v>
      </c>
      <c r="B667" s="243">
        <f t="shared" si="40"/>
        <v>0.36399999999999955</v>
      </c>
      <c r="C667" s="82"/>
      <c r="D667" s="270">
        <f t="shared" si="41"/>
        <v>12.052877876177826</v>
      </c>
      <c r="E667" s="270">
        <f t="shared" si="42"/>
        <v>8.9882000000000026</v>
      </c>
    </row>
    <row r="668" spans="1:5" x14ac:dyDescent="0.5">
      <c r="A668" s="243">
        <f t="shared" si="43"/>
        <v>0.63700000000000045</v>
      </c>
      <c r="B668" s="243">
        <f t="shared" si="40"/>
        <v>0.36299999999999955</v>
      </c>
      <c r="C668" s="82"/>
      <c r="D668" s="270">
        <f t="shared" si="41"/>
        <v>12.060745709175061</v>
      </c>
      <c r="E668" s="270">
        <f t="shared" si="42"/>
        <v>8.995650000000003</v>
      </c>
    </row>
    <row r="669" spans="1:5" x14ac:dyDescent="0.5">
      <c r="A669" s="243">
        <f t="shared" si="43"/>
        <v>0.63800000000000046</v>
      </c>
      <c r="B669" s="243">
        <f t="shared" si="40"/>
        <v>0.36199999999999954</v>
      </c>
      <c r="C669" s="82"/>
      <c r="D669" s="270">
        <f t="shared" si="41"/>
        <v>12.068613542172297</v>
      </c>
      <c r="E669" s="270">
        <f t="shared" si="42"/>
        <v>9.0031000000000034</v>
      </c>
    </row>
    <row r="670" spans="1:5" x14ac:dyDescent="0.5">
      <c r="A670" s="243">
        <f t="shared" si="43"/>
        <v>0.63900000000000046</v>
      </c>
      <c r="B670" s="243">
        <f t="shared" si="40"/>
        <v>0.36099999999999954</v>
      </c>
      <c r="C670" s="82"/>
      <c r="D670" s="270">
        <f t="shared" si="41"/>
        <v>12.076481375169532</v>
      </c>
      <c r="E670" s="270">
        <f t="shared" si="42"/>
        <v>9.0105500000000021</v>
      </c>
    </row>
    <row r="671" spans="1:5" x14ac:dyDescent="0.5">
      <c r="A671" s="243">
        <f t="shared" si="43"/>
        <v>0.64000000000000046</v>
      </c>
      <c r="B671" s="243">
        <f t="shared" ref="B671:B734" si="44">1-A671</f>
        <v>0.35999999999999954</v>
      </c>
      <c r="C671" s="82"/>
      <c r="D671" s="270">
        <f t="shared" ref="D671:D734" si="45">SQRT((A671*$B$7)^2+(B671*$B$8)^2+2*$B$7*A671*$B$8*B671*$D$12)</f>
        <v>12.084349208166769</v>
      </c>
      <c r="E671" s="270">
        <f t="shared" ref="E671:E734" si="46">+A671*$B$5+B671*$B$6</f>
        <v>9.0180000000000025</v>
      </c>
    </row>
    <row r="672" spans="1:5" x14ac:dyDescent="0.5">
      <c r="A672" s="243">
        <f t="shared" si="43"/>
        <v>0.64100000000000046</v>
      </c>
      <c r="B672" s="243">
        <f t="shared" si="44"/>
        <v>0.35899999999999954</v>
      </c>
      <c r="C672" s="82"/>
      <c r="D672" s="270">
        <f t="shared" si="45"/>
        <v>12.092217041164004</v>
      </c>
      <c r="E672" s="270">
        <f t="shared" si="46"/>
        <v>9.0254500000000029</v>
      </c>
    </row>
    <row r="673" spans="1:5" x14ac:dyDescent="0.5">
      <c r="A673" s="243">
        <f t="shared" si="43"/>
        <v>0.64200000000000046</v>
      </c>
      <c r="B673" s="243">
        <f t="shared" si="44"/>
        <v>0.35799999999999954</v>
      </c>
      <c r="C673" s="82"/>
      <c r="D673" s="270">
        <f t="shared" si="45"/>
        <v>12.100084874161242</v>
      </c>
      <c r="E673" s="270">
        <f t="shared" si="46"/>
        <v>9.0329000000000033</v>
      </c>
    </row>
    <row r="674" spans="1:5" x14ac:dyDescent="0.5">
      <c r="A674" s="243">
        <f t="shared" ref="A674:A737" si="47">+A673+0.1%</f>
        <v>0.64300000000000046</v>
      </c>
      <c r="B674" s="243">
        <f t="shared" si="44"/>
        <v>0.35699999999999954</v>
      </c>
      <c r="C674" s="82"/>
      <c r="D674" s="270">
        <f t="shared" si="45"/>
        <v>12.107952707158475</v>
      </c>
      <c r="E674" s="270">
        <f t="shared" si="46"/>
        <v>9.0403500000000037</v>
      </c>
    </row>
    <row r="675" spans="1:5" x14ac:dyDescent="0.5">
      <c r="A675" s="243">
        <f t="shared" si="47"/>
        <v>0.64400000000000046</v>
      </c>
      <c r="B675" s="243">
        <f t="shared" si="44"/>
        <v>0.35599999999999954</v>
      </c>
      <c r="C675" s="82"/>
      <c r="D675" s="270">
        <f t="shared" si="45"/>
        <v>12.115820540155712</v>
      </c>
      <c r="E675" s="270">
        <f t="shared" si="46"/>
        <v>9.0478000000000023</v>
      </c>
    </row>
    <row r="676" spans="1:5" x14ac:dyDescent="0.5">
      <c r="A676" s="243">
        <f t="shared" si="47"/>
        <v>0.64500000000000046</v>
      </c>
      <c r="B676" s="243">
        <f t="shared" si="44"/>
        <v>0.35499999999999954</v>
      </c>
      <c r="C676" s="82"/>
      <c r="D676" s="270">
        <f t="shared" si="45"/>
        <v>12.123688373152948</v>
      </c>
      <c r="E676" s="270">
        <f t="shared" si="46"/>
        <v>9.0552500000000027</v>
      </c>
    </row>
    <row r="677" spans="1:5" x14ac:dyDescent="0.5">
      <c r="A677" s="243">
        <f t="shared" si="47"/>
        <v>0.64600000000000046</v>
      </c>
      <c r="B677" s="243">
        <f t="shared" si="44"/>
        <v>0.35399999999999954</v>
      </c>
      <c r="C677" s="82"/>
      <c r="D677" s="270">
        <f t="shared" si="45"/>
        <v>12.131556206150183</v>
      </c>
      <c r="E677" s="270">
        <f t="shared" si="46"/>
        <v>9.0627000000000031</v>
      </c>
    </row>
    <row r="678" spans="1:5" x14ac:dyDescent="0.5">
      <c r="A678" s="243">
        <f t="shared" si="47"/>
        <v>0.64700000000000046</v>
      </c>
      <c r="B678" s="243">
        <f t="shared" si="44"/>
        <v>0.35299999999999954</v>
      </c>
      <c r="C678" s="82"/>
      <c r="D678" s="270">
        <f t="shared" si="45"/>
        <v>12.139424039147418</v>
      </c>
      <c r="E678" s="270">
        <f t="shared" si="46"/>
        <v>9.0701500000000035</v>
      </c>
    </row>
    <row r="679" spans="1:5" x14ac:dyDescent="0.5">
      <c r="A679" s="243">
        <f t="shared" si="47"/>
        <v>0.64800000000000046</v>
      </c>
      <c r="B679" s="243">
        <f t="shared" si="44"/>
        <v>0.35199999999999954</v>
      </c>
      <c r="C679" s="82"/>
      <c r="D679" s="270">
        <f t="shared" si="45"/>
        <v>12.147291872144656</v>
      </c>
      <c r="E679" s="270">
        <f t="shared" si="46"/>
        <v>9.0776000000000039</v>
      </c>
    </row>
    <row r="680" spans="1:5" x14ac:dyDescent="0.5">
      <c r="A680" s="243">
        <f t="shared" si="47"/>
        <v>0.64900000000000047</v>
      </c>
      <c r="B680" s="243">
        <f t="shared" si="44"/>
        <v>0.35099999999999953</v>
      </c>
      <c r="C680" s="82"/>
      <c r="D680" s="270">
        <f t="shared" si="45"/>
        <v>12.155159705141891</v>
      </c>
      <c r="E680" s="270">
        <f t="shared" si="46"/>
        <v>9.0850500000000025</v>
      </c>
    </row>
    <row r="681" spans="1:5" x14ac:dyDescent="0.5">
      <c r="A681" s="243">
        <f t="shared" si="47"/>
        <v>0.65000000000000047</v>
      </c>
      <c r="B681" s="243">
        <f t="shared" si="44"/>
        <v>0.34999999999999953</v>
      </c>
      <c r="C681" s="82"/>
      <c r="D681" s="270">
        <f t="shared" si="45"/>
        <v>12.163027538139128</v>
      </c>
      <c r="E681" s="270">
        <f t="shared" si="46"/>
        <v>9.0925000000000029</v>
      </c>
    </row>
    <row r="682" spans="1:5" x14ac:dyDescent="0.5">
      <c r="A682" s="243">
        <f t="shared" si="47"/>
        <v>0.65100000000000047</v>
      </c>
      <c r="B682" s="243">
        <f t="shared" si="44"/>
        <v>0.34899999999999953</v>
      </c>
      <c r="C682" s="82"/>
      <c r="D682" s="270">
        <f t="shared" si="45"/>
        <v>12.170895371136362</v>
      </c>
      <c r="E682" s="270">
        <f t="shared" si="46"/>
        <v>9.0999500000000033</v>
      </c>
    </row>
    <row r="683" spans="1:5" x14ac:dyDescent="0.5">
      <c r="A683" s="243">
        <f t="shared" si="47"/>
        <v>0.65200000000000047</v>
      </c>
      <c r="B683" s="243">
        <f t="shared" si="44"/>
        <v>0.34799999999999953</v>
      </c>
      <c r="C683" s="82"/>
      <c r="D683" s="270">
        <f t="shared" si="45"/>
        <v>12.178763204133597</v>
      </c>
      <c r="E683" s="270">
        <f t="shared" si="46"/>
        <v>9.1074000000000037</v>
      </c>
    </row>
    <row r="684" spans="1:5" x14ac:dyDescent="0.5">
      <c r="A684" s="243">
        <f t="shared" si="47"/>
        <v>0.65300000000000047</v>
      </c>
      <c r="B684" s="243">
        <f t="shared" si="44"/>
        <v>0.34699999999999953</v>
      </c>
      <c r="C684" s="82"/>
      <c r="D684" s="270">
        <f t="shared" si="45"/>
        <v>12.186631037130834</v>
      </c>
      <c r="E684" s="270">
        <f t="shared" si="46"/>
        <v>9.1148500000000023</v>
      </c>
    </row>
    <row r="685" spans="1:5" x14ac:dyDescent="0.5">
      <c r="A685" s="243">
        <f t="shared" si="47"/>
        <v>0.65400000000000047</v>
      </c>
      <c r="B685" s="243">
        <f t="shared" si="44"/>
        <v>0.34599999999999953</v>
      </c>
      <c r="C685" s="82"/>
      <c r="D685" s="270">
        <f t="shared" si="45"/>
        <v>12.19449887012807</v>
      </c>
      <c r="E685" s="270">
        <f t="shared" si="46"/>
        <v>9.1223000000000027</v>
      </c>
    </row>
    <row r="686" spans="1:5" x14ac:dyDescent="0.5">
      <c r="A686" s="243">
        <f t="shared" si="47"/>
        <v>0.65500000000000047</v>
      </c>
      <c r="B686" s="243">
        <f t="shared" si="44"/>
        <v>0.34499999999999953</v>
      </c>
      <c r="C686" s="82"/>
      <c r="D686" s="270">
        <f t="shared" si="45"/>
        <v>12.202366703125307</v>
      </c>
      <c r="E686" s="270">
        <f t="shared" si="46"/>
        <v>9.1297500000000031</v>
      </c>
    </row>
    <row r="687" spans="1:5" x14ac:dyDescent="0.5">
      <c r="A687" s="243">
        <f t="shared" si="47"/>
        <v>0.65600000000000047</v>
      </c>
      <c r="B687" s="243">
        <f t="shared" si="44"/>
        <v>0.34399999999999953</v>
      </c>
      <c r="C687" s="82"/>
      <c r="D687" s="270">
        <f t="shared" si="45"/>
        <v>12.210234536122542</v>
      </c>
      <c r="E687" s="270">
        <f t="shared" si="46"/>
        <v>9.1372000000000035</v>
      </c>
    </row>
    <row r="688" spans="1:5" x14ac:dyDescent="0.5">
      <c r="A688" s="243">
        <f t="shared" si="47"/>
        <v>0.65700000000000047</v>
      </c>
      <c r="B688" s="243">
        <f t="shared" si="44"/>
        <v>0.34299999999999953</v>
      </c>
      <c r="C688" s="82"/>
      <c r="D688" s="270">
        <f t="shared" si="45"/>
        <v>12.218102369119777</v>
      </c>
      <c r="E688" s="270">
        <f t="shared" si="46"/>
        <v>9.1446500000000022</v>
      </c>
    </row>
    <row r="689" spans="1:5" x14ac:dyDescent="0.5">
      <c r="A689" s="243">
        <f t="shared" si="47"/>
        <v>0.65800000000000047</v>
      </c>
      <c r="B689" s="243">
        <f t="shared" si="44"/>
        <v>0.34199999999999953</v>
      </c>
      <c r="C689" s="82"/>
      <c r="D689" s="270">
        <f t="shared" si="45"/>
        <v>12.225970202117015</v>
      </c>
      <c r="E689" s="270">
        <f t="shared" si="46"/>
        <v>9.1521000000000026</v>
      </c>
    </row>
    <row r="690" spans="1:5" x14ac:dyDescent="0.5">
      <c r="A690" s="243">
        <f t="shared" si="47"/>
        <v>0.65900000000000047</v>
      </c>
      <c r="B690" s="243">
        <f t="shared" si="44"/>
        <v>0.34099999999999953</v>
      </c>
      <c r="C690" s="82"/>
      <c r="D690" s="270">
        <f t="shared" si="45"/>
        <v>12.23383803511425</v>
      </c>
      <c r="E690" s="270">
        <f t="shared" si="46"/>
        <v>9.159550000000003</v>
      </c>
    </row>
    <row r="691" spans="1:5" x14ac:dyDescent="0.5">
      <c r="A691" s="243">
        <f t="shared" si="47"/>
        <v>0.66000000000000048</v>
      </c>
      <c r="B691" s="243">
        <f t="shared" si="44"/>
        <v>0.33999999999999952</v>
      </c>
      <c r="C691" s="82"/>
      <c r="D691" s="270">
        <f t="shared" si="45"/>
        <v>12.241705868111485</v>
      </c>
      <c r="E691" s="270">
        <f t="shared" si="46"/>
        <v>9.1670000000000034</v>
      </c>
    </row>
    <row r="692" spans="1:5" x14ac:dyDescent="0.5">
      <c r="A692" s="243">
        <f t="shared" si="47"/>
        <v>0.66100000000000048</v>
      </c>
      <c r="B692" s="243">
        <f t="shared" si="44"/>
        <v>0.33899999999999952</v>
      </c>
      <c r="C692" s="82"/>
      <c r="D692" s="270">
        <f t="shared" si="45"/>
        <v>12.249573701108721</v>
      </c>
      <c r="E692" s="270">
        <f t="shared" si="46"/>
        <v>9.1744500000000038</v>
      </c>
    </row>
    <row r="693" spans="1:5" x14ac:dyDescent="0.5">
      <c r="A693" s="243">
        <f t="shared" si="47"/>
        <v>0.66200000000000048</v>
      </c>
      <c r="B693" s="243">
        <f t="shared" si="44"/>
        <v>0.33799999999999952</v>
      </c>
      <c r="C693" s="82"/>
      <c r="D693" s="270">
        <f t="shared" si="45"/>
        <v>12.257441534105958</v>
      </c>
      <c r="E693" s="270">
        <f t="shared" si="46"/>
        <v>9.1819000000000024</v>
      </c>
    </row>
    <row r="694" spans="1:5" x14ac:dyDescent="0.5">
      <c r="A694" s="243">
        <f t="shared" si="47"/>
        <v>0.66300000000000048</v>
      </c>
      <c r="B694" s="243">
        <f t="shared" si="44"/>
        <v>0.33699999999999952</v>
      </c>
      <c r="C694" s="82"/>
      <c r="D694" s="270">
        <f t="shared" si="45"/>
        <v>12.265309367103193</v>
      </c>
      <c r="E694" s="270">
        <f t="shared" si="46"/>
        <v>9.1893500000000028</v>
      </c>
    </row>
    <row r="695" spans="1:5" x14ac:dyDescent="0.5">
      <c r="A695" s="243">
        <f t="shared" si="47"/>
        <v>0.66400000000000048</v>
      </c>
      <c r="B695" s="243">
        <f t="shared" si="44"/>
        <v>0.33599999999999952</v>
      </c>
      <c r="C695" s="82"/>
      <c r="D695" s="270">
        <f t="shared" si="45"/>
        <v>12.273177200100427</v>
      </c>
      <c r="E695" s="270">
        <f t="shared" si="46"/>
        <v>9.1968000000000032</v>
      </c>
    </row>
    <row r="696" spans="1:5" x14ac:dyDescent="0.5">
      <c r="A696" s="243">
        <f t="shared" si="47"/>
        <v>0.66500000000000048</v>
      </c>
      <c r="B696" s="243">
        <f t="shared" si="44"/>
        <v>0.33499999999999952</v>
      </c>
      <c r="C696" s="82"/>
      <c r="D696" s="270">
        <f t="shared" si="45"/>
        <v>12.281045033097664</v>
      </c>
      <c r="E696" s="270">
        <f t="shared" si="46"/>
        <v>9.2042500000000036</v>
      </c>
    </row>
    <row r="697" spans="1:5" x14ac:dyDescent="0.5">
      <c r="A697" s="243">
        <f t="shared" si="47"/>
        <v>0.66600000000000048</v>
      </c>
      <c r="B697" s="243">
        <f t="shared" si="44"/>
        <v>0.33399999999999952</v>
      </c>
      <c r="C697" s="82"/>
      <c r="D697" s="270">
        <f t="shared" si="45"/>
        <v>12.288912866094901</v>
      </c>
      <c r="E697" s="270">
        <f t="shared" si="46"/>
        <v>9.211700000000004</v>
      </c>
    </row>
    <row r="698" spans="1:5" x14ac:dyDescent="0.5">
      <c r="A698" s="243">
        <f t="shared" si="47"/>
        <v>0.66700000000000048</v>
      </c>
      <c r="B698" s="243">
        <f t="shared" si="44"/>
        <v>0.33299999999999952</v>
      </c>
      <c r="C698" s="82"/>
      <c r="D698" s="270">
        <f t="shared" si="45"/>
        <v>12.296780699092135</v>
      </c>
      <c r="E698" s="270">
        <f t="shared" si="46"/>
        <v>9.2191500000000026</v>
      </c>
    </row>
    <row r="699" spans="1:5" x14ac:dyDescent="0.5">
      <c r="A699" s="243">
        <f t="shared" si="47"/>
        <v>0.66800000000000048</v>
      </c>
      <c r="B699" s="243">
        <f t="shared" si="44"/>
        <v>0.33199999999999952</v>
      </c>
      <c r="C699" s="82"/>
      <c r="D699" s="270">
        <f t="shared" si="45"/>
        <v>12.30464853208937</v>
      </c>
      <c r="E699" s="270">
        <f t="shared" si="46"/>
        <v>9.226600000000003</v>
      </c>
    </row>
    <row r="700" spans="1:5" x14ac:dyDescent="0.5">
      <c r="A700" s="243">
        <f t="shared" si="47"/>
        <v>0.66900000000000048</v>
      </c>
      <c r="B700" s="243">
        <f t="shared" si="44"/>
        <v>0.33099999999999952</v>
      </c>
      <c r="C700" s="82"/>
      <c r="D700" s="270">
        <f t="shared" si="45"/>
        <v>12.312516365086607</v>
      </c>
      <c r="E700" s="270">
        <f t="shared" si="46"/>
        <v>9.2340500000000034</v>
      </c>
    </row>
    <row r="701" spans="1:5" x14ac:dyDescent="0.5">
      <c r="A701" s="243">
        <f t="shared" si="47"/>
        <v>0.67000000000000048</v>
      </c>
      <c r="B701" s="243">
        <f t="shared" si="44"/>
        <v>0.32999999999999952</v>
      </c>
      <c r="C701" s="82"/>
      <c r="D701" s="270">
        <f t="shared" si="45"/>
        <v>12.320384198083843</v>
      </c>
      <c r="E701" s="270">
        <f t="shared" si="46"/>
        <v>9.241500000000002</v>
      </c>
    </row>
    <row r="702" spans="1:5" x14ac:dyDescent="0.5">
      <c r="A702" s="243">
        <f t="shared" si="47"/>
        <v>0.67100000000000048</v>
      </c>
      <c r="B702" s="243">
        <f t="shared" si="44"/>
        <v>0.32899999999999952</v>
      </c>
      <c r="C702" s="82"/>
      <c r="D702" s="270">
        <f t="shared" si="45"/>
        <v>12.32825203108108</v>
      </c>
      <c r="E702" s="270">
        <f t="shared" si="46"/>
        <v>9.2489500000000024</v>
      </c>
    </row>
    <row r="703" spans="1:5" x14ac:dyDescent="0.5">
      <c r="A703" s="243">
        <f t="shared" si="47"/>
        <v>0.67200000000000049</v>
      </c>
      <c r="B703" s="243">
        <f t="shared" si="44"/>
        <v>0.32799999999999951</v>
      </c>
      <c r="C703" s="82"/>
      <c r="D703" s="270">
        <f t="shared" si="45"/>
        <v>12.336119864078313</v>
      </c>
      <c r="E703" s="270">
        <f t="shared" si="46"/>
        <v>9.2564000000000028</v>
      </c>
    </row>
    <row r="704" spans="1:5" x14ac:dyDescent="0.5">
      <c r="A704" s="243">
        <f t="shared" si="47"/>
        <v>0.67300000000000049</v>
      </c>
      <c r="B704" s="243">
        <f t="shared" si="44"/>
        <v>0.32699999999999951</v>
      </c>
      <c r="C704" s="82"/>
      <c r="D704" s="270">
        <f t="shared" si="45"/>
        <v>12.34398769707555</v>
      </c>
      <c r="E704" s="270">
        <f t="shared" si="46"/>
        <v>9.2638500000000032</v>
      </c>
    </row>
    <row r="705" spans="1:5" x14ac:dyDescent="0.5">
      <c r="A705" s="243">
        <f t="shared" si="47"/>
        <v>0.67400000000000049</v>
      </c>
      <c r="B705" s="243">
        <f t="shared" si="44"/>
        <v>0.32599999999999951</v>
      </c>
      <c r="C705" s="82"/>
      <c r="D705" s="270">
        <f t="shared" si="45"/>
        <v>12.351855530072786</v>
      </c>
      <c r="E705" s="270">
        <f t="shared" si="46"/>
        <v>9.2713000000000036</v>
      </c>
    </row>
    <row r="706" spans="1:5" x14ac:dyDescent="0.5">
      <c r="A706" s="243">
        <f t="shared" si="47"/>
        <v>0.67500000000000049</v>
      </c>
      <c r="B706" s="243">
        <f t="shared" si="44"/>
        <v>0.32499999999999951</v>
      </c>
      <c r="C706" s="82"/>
      <c r="D706" s="270">
        <f t="shared" si="45"/>
        <v>12.359723363070023</v>
      </c>
      <c r="E706" s="270">
        <f t="shared" si="46"/>
        <v>9.2787500000000023</v>
      </c>
    </row>
    <row r="707" spans="1:5" x14ac:dyDescent="0.5">
      <c r="A707" s="243">
        <f t="shared" si="47"/>
        <v>0.67600000000000049</v>
      </c>
      <c r="B707" s="243">
        <f t="shared" si="44"/>
        <v>0.32399999999999951</v>
      </c>
      <c r="C707" s="82"/>
      <c r="D707" s="270">
        <f t="shared" si="45"/>
        <v>12.367591196067258</v>
      </c>
      <c r="E707" s="270">
        <f t="shared" si="46"/>
        <v>9.2862000000000045</v>
      </c>
    </row>
    <row r="708" spans="1:5" x14ac:dyDescent="0.5">
      <c r="A708" s="243">
        <f t="shared" si="47"/>
        <v>0.67700000000000049</v>
      </c>
      <c r="B708" s="243">
        <f t="shared" si="44"/>
        <v>0.32299999999999951</v>
      </c>
      <c r="C708" s="82"/>
      <c r="D708" s="270">
        <f t="shared" si="45"/>
        <v>12.375459029064492</v>
      </c>
      <c r="E708" s="270">
        <f t="shared" si="46"/>
        <v>9.2936500000000031</v>
      </c>
    </row>
    <row r="709" spans="1:5" x14ac:dyDescent="0.5">
      <c r="A709" s="243">
        <f t="shared" si="47"/>
        <v>0.67800000000000049</v>
      </c>
      <c r="B709" s="243">
        <f t="shared" si="44"/>
        <v>0.32199999999999951</v>
      </c>
      <c r="C709" s="82"/>
      <c r="D709" s="270">
        <f t="shared" si="45"/>
        <v>12.383326862061729</v>
      </c>
      <c r="E709" s="270">
        <f t="shared" si="46"/>
        <v>9.3011000000000035</v>
      </c>
    </row>
    <row r="710" spans="1:5" x14ac:dyDescent="0.5">
      <c r="A710" s="243">
        <f t="shared" si="47"/>
        <v>0.67900000000000049</v>
      </c>
      <c r="B710" s="243">
        <f t="shared" si="44"/>
        <v>0.32099999999999951</v>
      </c>
      <c r="C710" s="82"/>
      <c r="D710" s="270">
        <f t="shared" si="45"/>
        <v>12.391194695058966</v>
      </c>
      <c r="E710" s="270">
        <f t="shared" si="46"/>
        <v>9.3085500000000039</v>
      </c>
    </row>
    <row r="711" spans="1:5" x14ac:dyDescent="0.5">
      <c r="A711" s="243">
        <f t="shared" si="47"/>
        <v>0.68000000000000049</v>
      </c>
      <c r="B711" s="243">
        <f t="shared" si="44"/>
        <v>0.31999999999999951</v>
      </c>
      <c r="C711" s="82"/>
      <c r="D711" s="270">
        <f t="shared" si="45"/>
        <v>12.3990625280562</v>
      </c>
      <c r="E711" s="270">
        <f t="shared" si="46"/>
        <v>9.3160000000000025</v>
      </c>
    </row>
    <row r="712" spans="1:5" x14ac:dyDescent="0.5">
      <c r="A712" s="243">
        <f t="shared" si="47"/>
        <v>0.68100000000000049</v>
      </c>
      <c r="B712" s="243">
        <f t="shared" si="44"/>
        <v>0.31899999999999951</v>
      </c>
      <c r="C712" s="82"/>
      <c r="D712" s="270">
        <f t="shared" si="45"/>
        <v>12.406930361053437</v>
      </c>
      <c r="E712" s="270">
        <f t="shared" si="46"/>
        <v>9.3234500000000029</v>
      </c>
    </row>
    <row r="713" spans="1:5" x14ac:dyDescent="0.5">
      <c r="A713" s="243">
        <f t="shared" si="47"/>
        <v>0.68200000000000049</v>
      </c>
      <c r="B713" s="243">
        <f t="shared" si="44"/>
        <v>0.31799999999999951</v>
      </c>
      <c r="C713" s="82"/>
      <c r="D713" s="270">
        <f t="shared" si="45"/>
        <v>12.414798194050674</v>
      </c>
      <c r="E713" s="270">
        <f t="shared" si="46"/>
        <v>9.3309000000000033</v>
      </c>
    </row>
    <row r="714" spans="1:5" x14ac:dyDescent="0.5">
      <c r="A714" s="243">
        <f t="shared" si="47"/>
        <v>0.6830000000000005</v>
      </c>
      <c r="B714" s="243">
        <f t="shared" si="44"/>
        <v>0.3169999999999995</v>
      </c>
      <c r="C714" s="82"/>
      <c r="D714" s="270">
        <f t="shared" si="45"/>
        <v>12.422666027047908</v>
      </c>
      <c r="E714" s="270">
        <f t="shared" si="46"/>
        <v>9.3383500000000037</v>
      </c>
    </row>
    <row r="715" spans="1:5" x14ac:dyDescent="0.5">
      <c r="A715" s="243">
        <f t="shared" si="47"/>
        <v>0.6840000000000005</v>
      </c>
      <c r="B715" s="243">
        <f t="shared" si="44"/>
        <v>0.3159999999999995</v>
      </c>
      <c r="C715" s="82"/>
      <c r="D715" s="270">
        <f t="shared" si="45"/>
        <v>12.430533860045147</v>
      </c>
      <c r="E715" s="270">
        <f t="shared" si="46"/>
        <v>9.3458000000000041</v>
      </c>
    </row>
    <row r="716" spans="1:5" x14ac:dyDescent="0.5">
      <c r="A716" s="243">
        <f t="shared" si="47"/>
        <v>0.6850000000000005</v>
      </c>
      <c r="B716" s="243">
        <f t="shared" si="44"/>
        <v>0.3149999999999995</v>
      </c>
      <c r="C716" s="82"/>
      <c r="D716" s="270">
        <f t="shared" si="45"/>
        <v>12.43840169304238</v>
      </c>
      <c r="E716" s="270">
        <f t="shared" si="46"/>
        <v>9.3532500000000027</v>
      </c>
    </row>
    <row r="717" spans="1:5" x14ac:dyDescent="0.5">
      <c r="A717" s="243">
        <f t="shared" si="47"/>
        <v>0.6860000000000005</v>
      </c>
      <c r="B717" s="243">
        <f t="shared" si="44"/>
        <v>0.3139999999999995</v>
      </c>
      <c r="C717" s="82"/>
      <c r="D717" s="270">
        <f t="shared" si="45"/>
        <v>12.446269526039616</v>
      </c>
      <c r="E717" s="270">
        <f t="shared" si="46"/>
        <v>9.3607000000000031</v>
      </c>
    </row>
    <row r="718" spans="1:5" x14ac:dyDescent="0.5">
      <c r="A718" s="243">
        <f t="shared" si="47"/>
        <v>0.6870000000000005</v>
      </c>
      <c r="B718" s="243">
        <f t="shared" si="44"/>
        <v>0.3129999999999995</v>
      </c>
      <c r="C718" s="82"/>
      <c r="D718" s="270">
        <f t="shared" si="45"/>
        <v>12.454137359036851</v>
      </c>
      <c r="E718" s="270">
        <f t="shared" si="46"/>
        <v>9.3681500000000035</v>
      </c>
    </row>
    <row r="719" spans="1:5" x14ac:dyDescent="0.5">
      <c r="A719" s="243">
        <f t="shared" si="47"/>
        <v>0.6880000000000005</v>
      </c>
      <c r="B719" s="243">
        <f t="shared" si="44"/>
        <v>0.3119999999999995</v>
      </c>
      <c r="C719" s="82"/>
      <c r="D719" s="270">
        <f t="shared" si="45"/>
        <v>12.46200519203409</v>
      </c>
      <c r="E719" s="270">
        <f t="shared" si="46"/>
        <v>9.3756000000000022</v>
      </c>
    </row>
    <row r="720" spans="1:5" x14ac:dyDescent="0.5">
      <c r="A720" s="243">
        <f t="shared" si="47"/>
        <v>0.6890000000000005</v>
      </c>
      <c r="B720" s="243">
        <f t="shared" si="44"/>
        <v>0.3109999999999995</v>
      </c>
      <c r="C720" s="82"/>
      <c r="D720" s="270">
        <f t="shared" si="45"/>
        <v>12.469873025031323</v>
      </c>
      <c r="E720" s="270">
        <f t="shared" si="46"/>
        <v>9.3830500000000026</v>
      </c>
    </row>
    <row r="721" spans="1:5" x14ac:dyDescent="0.5">
      <c r="A721" s="243">
        <f t="shared" si="47"/>
        <v>0.6900000000000005</v>
      </c>
      <c r="B721" s="243">
        <f t="shared" si="44"/>
        <v>0.3099999999999995</v>
      </c>
      <c r="C721" s="82"/>
      <c r="D721" s="270">
        <f t="shared" si="45"/>
        <v>12.477740858028559</v>
      </c>
      <c r="E721" s="270">
        <f t="shared" si="46"/>
        <v>9.390500000000003</v>
      </c>
    </row>
    <row r="722" spans="1:5" x14ac:dyDescent="0.5">
      <c r="A722" s="243">
        <f t="shared" si="47"/>
        <v>0.6910000000000005</v>
      </c>
      <c r="B722" s="243">
        <f t="shared" si="44"/>
        <v>0.3089999999999995</v>
      </c>
      <c r="C722" s="82"/>
      <c r="D722" s="270">
        <f t="shared" si="45"/>
        <v>12.485608691025796</v>
      </c>
      <c r="E722" s="270">
        <f t="shared" si="46"/>
        <v>9.3979500000000034</v>
      </c>
    </row>
    <row r="723" spans="1:5" x14ac:dyDescent="0.5">
      <c r="A723" s="243">
        <f t="shared" si="47"/>
        <v>0.6920000000000005</v>
      </c>
      <c r="B723" s="243">
        <f t="shared" si="44"/>
        <v>0.3079999999999995</v>
      </c>
      <c r="C723" s="82"/>
      <c r="D723" s="270">
        <f t="shared" si="45"/>
        <v>12.493476524023032</v>
      </c>
      <c r="E723" s="270">
        <f t="shared" si="46"/>
        <v>9.4054000000000038</v>
      </c>
    </row>
    <row r="724" spans="1:5" x14ac:dyDescent="0.5">
      <c r="A724" s="243">
        <f t="shared" si="47"/>
        <v>0.6930000000000005</v>
      </c>
      <c r="B724" s="243">
        <f t="shared" si="44"/>
        <v>0.3069999999999995</v>
      </c>
      <c r="C724" s="82"/>
      <c r="D724" s="270">
        <f t="shared" si="45"/>
        <v>12.501344357020267</v>
      </c>
      <c r="E724" s="270">
        <f t="shared" si="46"/>
        <v>9.4128500000000042</v>
      </c>
    </row>
    <row r="725" spans="1:5" x14ac:dyDescent="0.5">
      <c r="A725" s="243">
        <f t="shared" si="47"/>
        <v>0.69400000000000051</v>
      </c>
      <c r="B725" s="243">
        <f t="shared" si="44"/>
        <v>0.30599999999999949</v>
      </c>
      <c r="C725" s="82"/>
      <c r="D725" s="270">
        <f t="shared" si="45"/>
        <v>12.509212190017502</v>
      </c>
      <c r="E725" s="270">
        <f t="shared" si="46"/>
        <v>9.4203000000000028</v>
      </c>
    </row>
    <row r="726" spans="1:5" x14ac:dyDescent="0.5">
      <c r="A726" s="243">
        <f t="shared" si="47"/>
        <v>0.69500000000000051</v>
      </c>
      <c r="B726" s="243">
        <f t="shared" si="44"/>
        <v>0.30499999999999949</v>
      </c>
      <c r="C726" s="82"/>
      <c r="D726" s="270">
        <f t="shared" si="45"/>
        <v>12.517080023014739</v>
      </c>
      <c r="E726" s="270">
        <f t="shared" si="46"/>
        <v>9.4277500000000032</v>
      </c>
    </row>
    <row r="727" spans="1:5" x14ac:dyDescent="0.5">
      <c r="A727" s="243">
        <f t="shared" si="47"/>
        <v>0.69600000000000051</v>
      </c>
      <c r="B727" s="243">
        <f t="shared" si="44"/>
        <v>0.30399999999999949</v>
      </c>
      <c r="C727" s="82"/>
      <c r="D727" s="270">
        <f t="shared" si="45"/>
        <v>12.524947856011975</v>
      </c>
      <c r="E727" s="270">
        <f t="shared" si="46"/>
        <v>9.4352000000000036</v>
      </c>
    </row>
    <row r="728" spans="1:5" x14ac:dyDescent="0.5">
      <c r="A728" s="243">
        <f t="shared" si="47"/>
        <v>0.69700000000000051</v>
      </c>
      <c r="B728" s="243">
        <f t="shared" si="44"/>
        <v>0.30299999999999949</v>
      </c>
      <c r="C728" s="82"/>
      <c r="D728" s="270">
        <f t="shared" si="45"/>
        <v>12.532815689009208</v>
      </c>
      <c r="E728" s="270">
        <f t="shared" si="46"/>
        <v>9.4426500000000022</v>
      </c>
    </row>
    <row r="729" spans="1:5" x14ac:dyDescent="0.5">
      <c r="A729" s="243">
        <f t="shared" si="47"/>
        <v>0.69800000000000051</v>
      </c>
      <c r="B729" s="243">
        <f t="shared" si="44"/>
        <v>0.30199999999999949</v>
      </c>
      <c r="C729" s="82"/>
      <c r="D729" s="270">
        <f t="shared" si="45"/>
        <v>12.540683522006447</v>
      </c>
      <c r="E729" s="270">
        <f t="shared" si="46"/>
        <v>9.4501000000000044</v>
      </c>
    </row>
    <row r="730" spans="1:5" x14ac:dyDescent="0.5">
      <c r="A730" s="243">
        <f t="shared" si="47"/>
        <v>0.69900000000000051</v>
      </c>
      <c r="B730" s="243">
        <f t="shared" si="44"/>
        <v>0.30099999999999949</v>
      </c>
      <c r="C730" s="82"/>
      <c r="D730" s="270">
        <f t="shared" si="45"/>
        <v>12.548551355003681</v>
      </c>
      <c r="E730" s="270">
        <f t="shared" si="46"/>
        <v>9.457550000000003</v>
      </c>
    </row>
    <row r="731" spans="1:5" x14ac:dyDescent="0.5">
      <c r="A731" s="243">
        <f t="shared" si="47"/>
        <v>0.70000000000000051</v>
      </c>
      <c r="B731" s="243">
        <f t="shared" si="44"/>
        <v>0.29999999999999949</v>
      </c>
      <c r="C731" s="82"/>
      <c r="D731" s="270">
        <f t="shared" si="45"/>
        <v>12.556419188000918</v>
      </c>
      <c r="E731" s="270">
        <f t="shared" si="46"/>
        <v>9.4650000000000034</v>
      </c>
    </row>
    <row r="732" spans="1:5" x14ac:dyDescent="0.5">
      <c r="A732" s="243">
        <f t="shared" si="47"/>
        <v>0.70100000000000051</v>
      </c>
      <c r="B732" s="243">
        <f t="shared" si="44"/>
        <v>0.29899999999999949</v>
      </c>
      <c r="C732" s="82"/>
      <c r="D732" s="270">
        <f t="shared" si="45"/>
        <v>12.564287020998153</v>
      </c>
      <c r="E732" s="270">
        <f t="shared" si="46"/>
        <v>9.4724500000000038</v>
      </c>
    </row>
    <row r="733" spans="1:5" x14ac:dyDescent="0.5">
      <c r="A733" s="243">
        <f t="shared" si="47"/>
        <v>0.70200000000000051</v>
      </c>
      <c r="B733" s="243">
        <f t="shared" si="44"/>
        <v>0.29799999999999949</v>
      </c>
      <c r="C733" s="82"/>
      <c r="D733" s="270">
        <f t="shared" si="45"/>
        <v>12.572154853995388</v>
      </c>
      <c r="E733" s="270">
        <f t="shared" si="46"/>
        <v>9.4799000000000024</v>
      </c>
    </row>
    <row r="734" spans="1:5" x14ac:dyDescent="0.5">
      <c r="A734" s="243">
        <f t="shared" si="47"/>
        <v>0.70300000000000051</v>
      </c>
      <c r="B734" s="243">
        <f t="shared" si="44"/>
        <v>0.29699999999999949</v>
      </c>
      <c r="C734" s="82"/>
      <c r="D734" s="270">
        <f t="shared" si="45"/>
        <v>12.580022686992626</v>
      </c>
      <c r="E734" s="270">
        <f t="shared" si="46"/>
        <v>9.4873500000000028</v>
      </c>
    </row>
    <row r="735" spans="1:5" x14ac:dyDescent="0.5">
      <c r="A735" s="243">
        <f t="shared" si="47"/>
        <v>0.70400000000000051</v>
      </c>
      <c r="B735" s="243">
        <f t="shared" ref="B735:B798" si="48">1-A735</f>
        <v>0.29599999999999949</v>
      </c>
      <c r="C735" s="82"/>
      <c r="D735" s="270">
        <f t="shared" ref="D735:D798" si="49">SQRT((A735*$B$7)^2+(B735*$B$8)^2+2*$B$7*A735*$B$8*B735*$D$12)</f>
        <v>12.587890519989861</v>
      </c>
      <c r="E735" s="270">
        <f t="shared" ref="E735:E798" si="50">+A735*$B$5+B735*$B$6</f>
        <v>9.4948000000000032</v>
      </c>
    </row>
    <row r="736" spans="1:5" x14ac:dyDescent="0.5">
      <c r="A736" s="243">
        <f t="shared" si="47"/>
        <v>0.70500000000000052</v>
      </c>
      <c r="B736" s="243">
        <f t="shared" si="48"/>
        <v>0.29499999999999948</v>
      </c>
      <c r="C736" s="82"/>
      <c r="D736" s="270">
        <f t="shared" si="49"/>
        <v>12.595758352987096</v>
      </c>
      <c r="E736" s="270">
        <f t="shared" si="50"/>
        <v>9.5022500000000036</v>
      </c>
    </row>
    <row r="737" spans="1:5" x14ac:dyDescent="0.5">
      <c r="A737" s="243">
        <f t="shared" si="47"/>
        <v>0.70600000000000052</v>
      </c>
      <c r="B737" s="243">
        <f t="shared" si="48"/>
        <v>0.29399999999999948</v>
      </c>
      <c r="C737" s="82"/>
      <c r="D737" s="270">
        <f t="shared" si="49"/>
        <v>12.603626185984332</v>
      </c>
      <c r="E737" s="270">
        <f t="shared" si="50"/>
        <v>9.5097000000000023</v>
      </c>
    </row>
    <row r="738" spans="1:5" x14ac:dyDescent="0.5">
      <c r="A738" s="243">
        <f t="shared" ref="A738:A801" si="51">+A737+0.1%</f>
        <v>0.70700000000000052</v>
      </c>
      <c r="B738" s="243">
        <f t="shared" si="48"/>
        <v>0.29299999999999948</v>
      </c>
      <c r="C738" s="82"/>
      <c r="D738" s="270">
        <f t="shared" si="49"/>
        <v>12.611494018981569</v>
      </c>
      <c r="E738" s="270">
        <f t="shared" si="50"/>
        <v>9.5171500000000044</v>
      </c>
    </row>
    <row r="739" spans="1:5" x14ac:dyDescent="0.5">
      <c r="A739" s="243">
        <f t="shared" si="51"/>
        <v>0.70800000000000052</v>
      </c>
      <c r="B739" s="243">
        <f t="shared" si="48"/>
        <v>0.29199999999999948</v>
      </c>
      <c r="C739" s="82"/>
      <c r="D739" s="270">
        <f t="shared" si="49"/>
        <v>12.619361851978805</v>
      </c>
      <c r="E739" s="270">
        <f t="shared" si="50"/>
        <v>9.5246000000000031</v>
      </c>
    </row>
    <row r="740" spans="1:5" x14ac:dyDescent="0.5">
      <c r="A740" s="243">
        <f t="shared" si="51"/>
        <v>0.70900000000000052</v>
      </c>
      <c r="B740" s="243">
        <f t="shared" si="48"/>
        <v>0.29099999999999948</v>
      </c>
      <c r="C740" s="82"/>
      <c r="D740" s="270">
        <f t="shared" si="49"/>
        <v>12.62722968497604</v>
      </c>
      <c r="E740" s="270">
        <f t="shared" si="50"/>
        <v>9.5320500000000035</v>
      </c>
    </row>
    <row r="741" spans="1:5" x14ac:dyDescent="0.5">
      <c r="A741" s="243">
        <f t="shared" si="51"/>
        <v>0.71000000000000052</v>
      </c>
      <c r="B741" s="243">
        <f t="shared" si="48"/>
        <v>0.28999999999999948</v>
      </c>
      <c r="C741" s="82"/>
      <c r="D741" s="270">
        <f t="shared" si="49"/>
        <v>12.635097517973275</v>
      </c>
      <c r="E741" s="270">
        <f t="shared" si="50"/>
        <v>9.5395000000000039</v>
      </c>
    </row>
    <row r="742" spans="1:5" x14ac:dyDescent="0.5">
      <c r="A742" s="243">
        <f t="shared" si="51"/>
        <v>0.71100000000000052</v>
      </c>
      <c r="B742" s="243">
        <f t="shared" si="48"/>
        <v>0.28899999999999948</v>
      </c>
      <c r="C742" s="82"/>
      <c r="D742" s="270">
        <f t="shared" si="49"/>
        <v>12.642965350970512</v>
      </c>
      <c r="E742" s="270">
        <f t="shared" si="50"/>
        <v>9.5469500000000025</v>
      </c>
    </row>
    <row r="743" spans="1:5" x14ac:dyDescent="0.5">
      <c r="A743" s="243">
        <f t="shared" si="51"/>
        <v>0.71200000000000052</v>
      </c>
      <c r="B743" s="243">
        <f t="shared" si="48"/>
        <v>0.28799999999999948</v>
      </c>
      <c r="C743" s="82"/>
      <c r="D743" s="270">
        <f t="shared" si="49"/>
        <v>12.650833183967748</v>
      </c>
      <c r="E743" s="270">
        <f t="shared" si="50"/>
        <v>9.5544000000000047</v>
      </c>
    </row>
    <row r="744" spans="1:5" x14ac:dyDescent="0.5">
      <c r="A744" s="243">
        <f t="shared" si="51"/>
        <v>0.71300000000000052</v>
      </c>
      <c r="B744" s="243">
        <f t="shared" si="48"/>
        <v>0.28699999999999948</v>
      </c>
      <c r="C744" s="82"/>
      <c r="D744" s="270">
        <f t="shared" si="49"/>
        <v>12.658701016964985</v>
      </c>
      <c r="E744" s="270">
        <f t="shared" si="50"/>
        <v>9.5618500000000033</v>
      </c>
    </row>
    <row r="745" spans="1:5" x14ac:dyDescent="0.5">
      <c r="A745" s="243">
        <f t="shared" si="51"/>
        <v>0.71400000000000052</v>
      </c>
      <c r="B745" s="243">
        <f t="shared" si="48"/>
        <v>0.28599999999999948</v>
      </c>
      <c r="C745" s="82"/>
      <c r="D745" s="270">
        <f t="shared" si="49"/>
        <v>12.666568849962218</v>
      </c>
      <c r="E745" s="270">
        <f t="shared" si="50"/>
        <v>9.5693000000000019</v>
      </c>
    </row>
    <row r="746" spans="1:5" x14ac:dyDescent="0.5">
      <c r="A746" s="243">
        <f t="shared" si="51"/>
        <v>0.71500000000000052</v>
      </c>
      <c r="B746" s="243">
        <f t="shared" si="48"/>
        <v>0.28499999999999948</v>
      </c>
      <c r="C746" s="82"/>
      <c r="D746" s="270">
        <f t="shared" si="49"/>
        <v>12.674436682959456</v>
      </c>
      <c r="E746" s="270">
        <f t="shared" si="50"/>
        <v>9.5767500000000041</v>
      </c>
    </row>
    <row r="747" spans="1:5" x14ac:dyDescent="0.5">
      <c r="A747" s="243">
        <f t="shared" si="51"/>
        <v>0.71600000000000052</v>
      </c>
      <c r="B747" s="243">
        <f t="shared" si="48"/>
        <v>0.28399999999999948</v>
      </c>
      <c r="C747" s="82"/>
      <c r="D747" s="270">
        <f t="shared" si="49"/>
        <v>12.682304515956691</v>
      </c>
      <c r="E747" s="270">
        <f t="shared" si="50"/>
        <v>9.5842000000000027</v>
      </c>
    </row>
    <row r="748" spans="1:5" x14ac:dyDescent="0.5">
      <c r="A748" s="243">
        <f t="shared" si="51"/>
        <v>0.71700000000000053</v>
      </c>
      <c r="B748" s="243">
        <f t="shared" si="48"/>
        <v>0.28299999999999947</v>
      </c>
      <c r="C748" s="82"/>
      <c r="D748" s="270">
        <f t="shared" si="49"/>
        <v>12.690172348953928</v>
      </c>
      <c r="E748" s="270">
        <f t="shared" si="50"/>
        <v>9.5916500000000031</v>
      </c>
    </row>
    <row r="749" spans="1:5" x14ac:dyDescent="0.5">
      <c r="A749" s="243">
        <f t="shared" si="51"/>
        <v>0.71800000000000053</v>
      </c>
      <c r="B749" s="243">
        <f t="shared" si="48"/>
        <v>0.28199999999999947</v>
      </c>
      <c r="C749" s="82"/>
      <c r="D749" s="270">
        <f t="shared" si="49"/>
        <v>12.698040181951162</v>
      </c>
      <c r="E749" s="270">
        <f t="shared" si="50"/>
        <v>9.5991000000000035</v>
      </c>
    </row>
    <row r="750" spans="1:5" x14ac:dyDescent="0.5">
      <c r="A750" s="243">
        <f t="shared" si="51"/>
        <v>0.71900000000000053</v>
      </c>
      <c r="B750" s="243">
        <f t="shared" si="48"/>
        <v>0.28099999999999947</v>
      </c>
      <c r="C750" s="82"/>
      <c r="D750" s="270">
        <f t="shared" si="49"/>
        <v>12.705908014948399</v>
      </c>
      <c r="E750" s="270">
        <f t="shared" si="50"/>
        <v>9.6065500000000039</v>
      </c>
    </row>
    <row r="751" spans="1:5" x14ac:dyDescent="0.5">
      <c r="A751" s="243">
        <f t="shared" si="51"/>
        <v>0.72000000000000053</v>
      </c>
      <c r="B751" s="243">
        <f t="shared" si="48"/>
        <v>0.27999999999999947</v>
      </c>
      <c r="C751" s="82"/>
      <c r="D751" s="270">
        <f t="shared" si="49"/>
        <v>12.713775847945634</v>
      </c>
      <c r="E751" s="270">
        <f t="shared" si="50"/>
        <v>9.6140000000000025</v>
      </c>
    </row>
    <row r="752" spans="1:5" x14ac:dyDescent="0.5">
      <c r="A752" s="243">
        <f t="shared" si="51"/>
        <v>0.72100000000000053</v>
      </c>
      <c r="B752" s="243">
        <f t="shared" si="48"/>
        <v>0.27899999999999947</v>
      </c>
      <c r="C752" s="82"/>
      <c r="D752" s="270">
        <f t="shared" si="49"/>
        <v>12.72164368094287</v>
      </c>
      <c r="E752" s="270">
        <f t="shared" si="50"/>
        <v>9.6214500000000029</v>
      </c>
    </row>
    <row r="753" spans="1:5" x14ac:dyDescent="0.5">
      <c r="A753" s="243">
        <f t="shared" si="51"/>
        <v>0.72200000000000053</v>
      </c>
      <c r="B753" s="243">
        <f t="shared" si="48"/>
        <v>0.27799999999999947</v>
      </c>
      <c r="C753" s="82"/>
      <c r="D753" s="270">
        <f t="shared" si="49"/>
        <v>12.729511513940105</v>
      </c>
      <c r="E753" s="270">
        <f t="shared" si="50"/>
        <v>9.6289000000000033</v>
      </c>
    </row>
    <row r="754" spans="1:5" x14ac:dyDescent="0.5">
      <c r="A754" s="243">
        <f t="shared" si="51"/>
        <v>0.72300000000000053</v>
      </c>
      <c r="B754" s="243">
        <f t="shared" si="48"/>
        <v>0.27699999999999947</v>
      </c>
      <c r="C754" s="82"/>
      <c r="D754" s="270">
        <f t="shared" si="49"/>
        <v>12.737379346937342</v>
      </c>
      <c r="E754" s="270">
        <f t="shared" si="50"/>
        <v>9.6363500000000037</v>
      </c>
    </row>
    <row r="755" spans="1:5" x14ac:dyDescent="0.5">
      <c r="A755" s="243">
        <f t="shared" si="51"/>
        <v>0.72400000000000053</v>
      </c>
      <c r="B755" s="243">
        <f t="shared" si="48"/>
        <v>0.27599999999999947</v>
      </c>
      <c r="C755" s="82"/>
      <c r="D755" s="270">
        <f t="shared" si="49"/>
        <v>12.745247179934577</v>
      </c>
      <c r="E755" s="270">
        <f t="shared" si="50"/>
        <v>9.6438000000000041</v>
      </c>
    </row>
    <row r="756" spans="1:5" x14ac:dyDescent="0.5">
      <c r="A756" s="243">
        <f t="shared" si="51"/>
        <v>0.72500000000000053</v>
      </c>
      <c r="B756" s="243">
        <f t="shared" si="48"/>
        <v>0.27499999999999947</v>
      </c>
      <c r="C756" s="82"/>
      <c r="D756" s="270">
        <f t="shared" si="49"/>
        <v>12.753115012931813</v>
      </c>
      <c r="E756" s="270">
        <f t="shared" si="50"/>
        <v>9.6512500000000028</v>
      </c>
    </row>
    <row r="757" spans="1:5" x14ac:dyDescent="0.5">
      <c r="A757" s="243">
        <f t="shared" si="51"/>
        <v>0.72600000000000053</v>
      </c>
      <c r="B757" s="243">
        <f t="shared" si="48"/>
        <v>0.27399999999999947</v>
      </c>
      <c r="C757" s="82"/>
      <c r="D757" s="270">
        <f t="shared" si="49"/>
        <v>12.76098284592905</v>
      </c>
      <c r="E757" s="270">
        <f t="shared" si="50"/>
        <v>9.6587000000000032</v>
      </c>
    </row>
    <row r="758" spans="1:5" x14ac:dyDescent="0.5">
      <c r="A758" s="243">
        <f t="shared" si="51"/>
        <v>0.72700000000000053</v>
      </c>
      <c r="B758" s="243">
        <f t="shared" si="48"/>
        <v>0.27299999999999947</v>
      </c>
      <c r="C758" s="82"/>
      <c r="D758" s="270">
        <f t="shared" si="49"/>
        <v>12.768850678926285</v>
      </c>
      <c r="E758" s="270">
        <f t="shared" si="50"/>
        <v>9.6661500000000036</v>
      </c>
    </row>
    <row r="759" spans="1:5" x14ac:dyDescent="0.5">
      <c r="A759" s="243">
        <f t="shared" si="51"/>
        <v>0.72800000000000054</v>
      </c>
      <c r="B759" s="243">
        <f t="shared" si="48"/>
        <v>0.27199999999999946</v>
      </c>
      <c r="C759" s="82"/>
      <c r="D759" s="270">
        <f t="shared" si="49"/>
        <v>12.776718511923521</v>
      </c>
      <c r="E759" s="270">
        <f t="shared" si="50"/>
        <v>9.6736000000000022</v>
      </c>
    </row>
    <row r="760" spans="1:5" x14ac:dyDescent="0.5">
      <c r="A760" s="243">
        <f t="shared" si="51"/>
        <v>0.72900000000000054</v>
      </c>
      <c r="B760" s="243">
        <f t="shared" si="48"/>
        <v>0.27099999999999946</v>
      </c>
      <c r="C760" s="82"/>
      <c r="D760" s="270">
        <f t="shared" si="49"/>
        <v>12.784586344920758</v>
      </c>
      <c r="E760" s="270">
        <f t="shared" si="50"/>
        <v>9.6810500000000044</v>
      </c>
    </row>
    <row r="761" spans="1:5" x14ac:dyDescent="0.5">
      <c r="A761" s="243">
        <f t="shared" si="51"/>
        <v>0.73000000000000054</v>
      </c>
      <c r="B761" s="243">
        <f t="shared" si="48"/>
        <v>0.26999999999999946</v>
      </c>
      <c r="C761" s="82"/>
      <c r="D761" s="270">
        <f t="shared" si="49"/>
        <v>12.792454177917993</v>
      </c>
      <c r="E761" s="270">
        <f t="shared" si="50"/>
        <v>9.688500000000003</v>
      </c>
    </row>
    <row r="762" spans="1:5" x14ac:dyDescent="0.5">
      <c r="A762" s="243">
        <f t="shared" si="51"/>
        <v>0.73100000000000054</v>
      </c>
      <c r="B762" s="243">
        <f t="shared" si="48"/>
        <v>0.26899999999999946</v>
      </c>
      <c r="C762" s="82"/>
      <c r="D762" s="270">
        <f t="shared" si="49"/>
        <v>12.800322010915227</v>
      </c>
      <c r="E762" s="270">
        <f t="shared" si="50"/>
        <v>9.6959500000000034</v>
      </c>
    </row>
    <row r="763" spans="1:5" x14ac:dyDescent="0.5">
      <c r="A763" s="243">
        <f t="shared" si="51"/>
        <v>0.73200000000000054</v>
      </c>
      <c r="B763" s="243">
        <f t="shared" si="48"/>
        <v>0.26799999999999946</v>
      </c>
      <c r="C763" s="82"/>
      <c r="D763" s="270">
        <f t="shared" si="49"/>
        <v>12.808189843912464</v>
      </c>
      <c r="E763" s="270">
        <f t="shared" si="50"/>
        <v>9.7034000000000038</v>
      </c>
    </row>
    <row r="764" spans="1:5" x14ac:dyDescent="0.5">
      <c r="A764" s="243">
        <f t="shared" si="51"/>
        <v>0.73300000000000054</v>
      </c>
      <c r="B764" s="243">
        <f t="shared" si="48"/>
        <v>0.26699999999999946</v>
      </c>
      <c r="C764" s="82"/>
      <c r="D764" s="270">
        <f t="shared" si="49"/>
        <v>12.816057676909701</v>
      </c>
      <c r="E764" s="270">
        <f t="shared" si="50"/>
        <v>9.7108500000000042</v>
      </c>
    </row>
    <row r="765" spans="1:5" x14ac:dyDescent="0.5">
      <c r="A765" s="243">
        <f t="shared" si="51"/>
        <v>0.73400000000000054</v>
      </c>
      <c r="B765" s="243">
        <f t="shared" si="48"/>
        <v>0.26599999999999946</v>
      </c>
      <c r="C765" s="82"/>
      <c r="D765" s="270">
        <f t="shared" si="49"/>
        <v>12.823925509906937</v>
      </c>
      <c r="E765" s="270">
        <f t="shared" si="50"/>
        <v>9.7183000000000028</v>
      </c>
    </row>
    <row r="766" spans="1:5" x14ac:dyDescent="0.5">
      <c r="A766" s="243">
        <f t="shared" si="51"/>
        <v>0.73500000000000054</v>
      </c>
      <c r="B766" s="243">
        <f t="shared" si="48"/>
        <v>0.26499999999999946</v>
      </c>
      <c r="C766" s="82"/>
      <c r="D766" s="270">
        <f t="shared" si="49"/>
        <v>12.831793342904172</v>
      </c>
      <c r="E766" s="270">
        <f t="shared" si="50"/>
        <v>9.7257500000000032</v>
      </c>
    </row>
    <row r="767" spans="1:5" x14ac:dyDescent="0.5">
      <c r="A767" s="243">
        <f t="shared" si="51"/>
        <v>0.73600000000000054</v>
      </c>
      <c r="B767" s="243">
        <f t="shared" si="48"/>
        <v>0.26399999999999946</v>
      </c>
      <c r="C767" s="82"/>
      <c r="D767" s="270">
        <f t="shared" si="49"/>
        <v>12.839661175901409</v>
      </c>
      <c r="E767" s="270">
        <f t="shared" si="50"/>
        <v>9.7332000000000036</v>
      </c>
    </row>
    <row r="768" spans="1:5" x14ac:dyDescent="0.5">
      <c r="A768" s="243">
        <f t="shared" si="51"/>
        <v>0.73700000000000054</v>
      </c>
      <c r="B768" s="243">
        <f t="shared" si="48"/>
        <v>0.26299999999999946</v>
      </c>
      <c r="C768" s="82"/>
      <c r="D768" s="270">
        <f t="shared" si="49"/>
        <v>12.847529008898643</v>
      </c>
      <c r="E768" s="270">
        <f t="shared" si="50"/>
        <v>9.740650000000004</v>
      </c>
    </row>
    <row r="769" spans="1:5" x14ac:dyDescent="0.5">
      <c r="A769" s="243">
        <f t="shared" si="51"/>
        <v>0.73800000000000054</v>
      </c>
      <c r="B769" s="243">
        <f t="shared" si="48"/>
        <v>0.26199999999999946</v>
      </c>
      <c r="C769" s="82"/>
      <c r="D769" s="270">
        <f t="shared" si="49"/>
        <v>12.85539684189588</v>
      </c>
      <c r="E769" s="270">
        <f t="shared" si="50"/>
        <v>9.7481000000000044</v>
      </c>
    </row>
    <row r="770" spans="1:5" x14ac:dyDescent="0.5">
      <c r="A770" s="243">
        <f t="shared" si="51"/>
        <v>0.73900000000000055</v>
      </c>
      <c r="B770" s="243">
        <f t="shared" si="48"/>
        <v>0.26099999999999945</v>
      </c>
      <c r="C770" s="82"/>
      <c r="D770" s="270">
        <f t="shared" si="49"/>
        <v>12.863264674893113</v>
      </c>
      <c r="E770" s="270">
        <f t="shared" si="50"/>
        <v>9.7555500000000031</v>
      </c>
    </row>
    <row r="771" spans="1:5" x14ac:dyDescent="0.5">
      <c r="A771" s="243">
        <f t="shared" si="51"/>
        <v>0.74000000000000055</v>
      </c>
      <c r="B771" s="243">
        <f t="shared" si="48"/>
        <v>0.25999999999999945</v>
      </c>
      <c r="C771" s="82"/>
      <c r="D771" s="270">
        <f t="shared" si="49"/>
        <v>12.871132507890351</v>
      </c>
      <c r="E771" s="270">
        <f t="shared" si="50"/>
        <v>9.7630000000000052</v>
      </c>
    </row>
    <row r="772" spans="1:5" x14ac:dyDescent="0.5">
      <c r="A772" s="243">
        <f t="shared" si="51"/>
        <v>0.74100000000000055</v>
      </c>
      <c r="B772" s="243">
        <f t="shared" si="48"/>
        <v>0.25899999999999945</v>
      </c>
      <c r="C772" s="82"/>
      <c r="D772" s="270">
        <f t="shared" si="49"/>
        <v>12.879000340887588</v>
      </c>
      <c r="E772" s="270">
        <f t="shared" si="50"/>
        <v>9.7704500000000039</v>
      </c>
    </row>
    <row r="773" spans="1:5" x14ac:dyDescent="0.5">
      <c r="A773" s="243">
        <f t="shared" si="51"/>
        <v>0.74200000000000055</v>
      </c>
      <c r="B773" s="243">
        <f t="shared" si="48"/>
        <v>0.25799999999999945</v>
      </c>
      <c r="C773" s="82"/>
      <c r="D773" s="270">
        <f t="shared" si="49"/>
        <v>12.886868173884825</v>
      </c>
      <c r="E773" s="270">
        <f t="shared" si="50"/>
        <v>9.7779000000000025</v>
      </c>
    </row>
    <row r="774" spans="1:5" x14ac:dyDescent="0.5">
      <c r="A774" s="243">
        <f t="shared" si="51"/>
        <v>0.74300000000000055</v>
      </c>
      <c r="B774" s="243">
        <f t="shared" si="48"/>
        <v>0.25699999999999945</v>
      </c>
      <c r="C774" s="82"/>
      <c r="D774" s="270">
        <f t="shared" si="49"/>
        <v>12.894736006882058</v>
      </c>
      <c r="E774" s="270">
        <f t="shared" si="50"/>
        <v>9.7853500000000047</v>
      </c>
    </row>
    <row r="775" spans="1:5" x14ac:dyDescent="0.5">
      <c r="A775" s="243">
        <f t="shared" si="51"/>
        <v>0.74400000000000055</v>
      </c>
      <c r="B775" s="243">
        <f t="shared" si="48"/>
        <v>0.25599999999999945</v>
      </c>
      <c r="C775" s="82"/>
      <c r="D775" s="270">
        <f t="shared" si="49"/>
        <v>12.902603839879294</v>
      </c>
      <c r="E775" s="270">
        <f t="shared" si="50"/>
        <v>9.7928000000000033</v>
      </c>
    </row>
    <row r="776" spans="1:5" x14ac:dyDescent="0.5">
      <c r="A776" s="243">
        <f t="shared" si="51"/>
        <v>0.74500000000000055</v>
      </c>
      <c r="B776" s="243">
        <f t="shared" si="48"/>
        <v>0.25499999999999945</v>
      </c>
      <c r="C776" s="82"/>
      <c r="D776" s="270">
        <f t="shared" si="49"/>
        <v>12.910471672876531</v>
      </c>
      <c r="E776" s="270">
        <f t="shared" si="50"/>
        <v>9.8002500000000019</v>
      </c>
    </row>
    <row r="777" spans="1:5" x14ac:dyDescent="0.5">
      <c r="A777" s="243">
        <f t="shared" si="51"/>
        <v>0.74600000000000055</v>
      </c>
      <c r="B777" s="243">
        <f t="shared" si="48"/>
        <v>0.25399999999999945</v>
      </c>
      <c r="C777" s="82"/>
      <c r="D777" s="270">
        <f t="shared" si="49"/>
        <v>12.918339505873767</v>
      </c>
      <c r="E777" s="270">
        <f t="shared" si="50"/>
        <v>9.8077000000000041</v>
      </c>
    </row>
    <row r="778" spans="1:5" x14ac:dyDescent="0.5">
      <c r="A778" s="243">
        <f t="shared" si="51"/>
        <v>0.74700000000000055</v>
      </c>
      <c r="B778" s="243">
        <f t="shared" si="48"/>
        <v>0.25299999999999945</v>
      </c>
      <c r="C778" s="82"/>
      <c r="D778" s="270">
        <f t="shared" si="49"/>
        <v>12.926207338871</v>
      </c>
      <c r="E778" s="270">
        <f t="shared" si="50"/>
        <v>9.8151500000000027</v>
      </c>
    </row>
    <row r="779" spans="1:5" x14ac:dyDescent="0.5">
      <c r="A779" s="243">
        <f t="shared" si="51"/>
        <v>0.74800000000000055</v>
      </c>
      <c r="B779" s="243">
        <f t="shared" si="48"/>
        <v>0.25199999999999945</v>
      </c>
      <c r="C779" s="82"/>
      <c r="D779" s="270">
        <f t="shared" si="49"/>
        <v>12.934075171868237</v>
      </c>
      <c r="E779" s="270">
        <f t="shared" si="50"/>
        <v>9.8226000000000031</v>
      </c>
    </row>
    <row r="780" spans="1:5" x14ac:dyDescent="0.5">
      <c r="A780" s="243">
        <f t="shared" si="51"/>
        <v>0.74900000000000055</v>
      </c>
      <c r="B780" s="243">
        <f t="shared" si="48"/>
        <v>0.25099999999999945</v>
      </c>
      <c r="C780" s="82"/>
      <c r="D780" s="270">
        <f t="shared" si="49"/>
        <v>12.941943004865474</v>
      </c>
      <c r="E780" s="270">
        <f t="shared" si="50"/>
        <v>9.8300500000000035</v>
      </c>
    </row>
    <row r="781" spans="1:5" x14ac:dyDescent="0.5">
      <c r="A781" s="243">
        <f t="shared" si="51"/>
        <v>0.75000000000000056</v>
      </c>
      <c r="B781" s="243">
        <f t="shared" si="48"/>
        <v>0.24999999999999944</v>
      </c>
      <c r="C781" s="82"/>
      <c r="D781" s="270">
        <f t="shared" si="49"/>
        <v>12.94981083786271</v>
      </c>
      <c r="E781" s="270">
        <f t="shared" si="50"/>
        <v>9.8375000000000039</v>
      </c>
    </row>
    <row r="782" spans="1:5" x14ac:dyDescent="0.5">
      <c r="A782" s="243">
        <f t="shared" si="51"/>
        <v>0.75100000000000056</v>
      </c>
      <c r="B782" s="243">
        <f t="shared" si="48"/>
        <v>0.24899999999999944</v>
      </c>
      <c r="C782" s="82"/>
      <c r="D782" s="270">
        <f t="shared" si="49"/>
        <v>12.957678670859943</v>
      </c>
      <c r="E782" s="270">
        <f t="shared" si="50"/>
        <v>9.8449500000000043</v>
      </c>
    </row>
    <row r="783" spans="1:5" x14ac:dyDescent="0.5">
      <c r="A783" s="243">
        <f t="shared" si="51"/>
        <v>0.75200000000000056</v>
      </c>
      <c r="B783" s="243">
        <f t="shared" si="48"/>
        <v>0.24799999999999944</v>
      </c>
      <c r="C783" s="82"/>
      <c r="D783" s="270">
        <f t="shared" si="49"/>
        <v>12.96554650385718</v>
      </c>
      <c r="E783" s="270">
        <f t="shared" si="50"/>
        <v>9.8524000000000029</v>
      </c>
    </row>
    <row r="784" spans="1:5" x14ac:dyDescent="0.5">
      <c r="A784" s="243">
        <f t="shared" si="51"/>
        <v>0.75300000000000056</v>
      </c>
      <c r="B784" s="243">
        <f t="shared" si="48"/>
        <v>0.24699999999999944</v>
      </c>
      <c r="C784" s="82"/>
      <c r="D784" s="270">
        <f t="shared" si="49"/>
        <v>12.973414336854416</v>
      </c>
      <c r="E784" s="270">
        <f t="shared" si="50"/>
        <v>9.8598500000000033</v>
      </c>
    </row>
    <row r="785" spans="1:5" x14ac:dyDescent="0.5">
      <c r="A785" s="243">
        <f t="shared" si="51"/>
        <v>0.75400000000000056</v>
      </c>
      <c r="B785" s="243">
        <f t="shared" si="48"/>
        <v>0.24599999999999944</v>
      </c>
      <c r="C785" s="82"/>
      <c r="D785" s="270">
        <f t="shared" si="49"/>
        <v>12.981282169851653</v>
      </c>
      <c r="E785" s="270">
        <f t="shared" si="50"/>
        <v>9.8673000000000037</v>
      </c>
    </row>
    <row r="786" spans="1:5" x14ac:dyDescent="0.5">
      <c r="A786" s="243">
        <f t="shared" si="51"/>
        <v>0.75500000000000056</v>
      </c>
      <c r="B786" s="243">
        <f t="shared" si="48"/>
        <v>0.24499999999999944</v>
      </c>
      <c r="C786" s="82"/>
      <c r="D786" s="270">
        <f t="shared" si="49"/>
        <v>12.989150002848888</v>
      </c>
      <c r="E786" s="270">
        <f t="shared" si="50"/>
        <v>9.8747500000000041</v>
      </c>
    </row>
    <row r="787" spans="1:5" x14ac:dyDescent="0.5">
      <c r="A787" s="243">
        <f t="shared" si="51"/>
        <v>0.75600000000000056</v>
      </c>
      <c r="B787" s="243">
        <f t="shared" si="48"/>
        <v>0.24399999999999944</v>
      </c>
      <c r="C787" s="82"/>
      <c r="D787" s="270">
        <f t="shared" si="49"/>
        <v>12.997017835846123</v>
      </c>
      <c r="E787" s="270">
        <f t="shared" si="50"/>
        <v>9.8822000000000028</v>
      </c>
    </row>
    <row r="788" spans="1:5" x14ac:dyDescent="0.5">
      <c r="A788" s="243">
        <f t="shared" si="51"/>
        <v>0.75700000000000056</v>
      </c>
      <c r="B788" s="243">
        <f t="shared" si="48"/>
        <v>0.24299999999999944</v>
      </c>
      <c r="C788" s="82"/>
      <c r="D788" s="270">
        <f t="shared" si="49"/>
        <v>13.004885668843361</v>
      </c>
      <c r="E788" s="270">
        <f t="shared" si="50"/>
        <v>9.8896500000000049</v>
      </c>
    </row>
    <row r="789" spans="1:5" x14ac:dyDescent="0.5">
      <c r="A789" s="243">
        <f t="shared" si="51"/>
        <v>0.75800000000000056</v>
      </c>
      <c r="B789" s="243">
        <f t="shared" si="48"/>
        <v>0.24199999999999944</v>
      </c>
      <c r="C789" s="82"/>
      <c r="D789" s="270">
        <f t="shared" si="49"/>
        <v>13.012753501840598</v>
      </c>
      <c r="E789" s="270">
        <f t="shared" si="50"/>
        <v>9.8971000000000036</v>
      </c>
    </row>
    <row r="790" spans="1:5" x14ac:dyDescent="0.5">
      <c r="A790" s="243">
        <f t="shared" si="51"/>
        <v>0.75900000000000056</v>
      </c>
      <c r="B790" s="243">
        <f t="shared" si="48"/>
        <v>0.24099999999999944</v>
      </c>
      <c r="C790" s="82"/>
      <c r="D790" s="270">
        <f t="shared" si="49"/>
        <v>13.020621334837831</v>
      </c>
      <c r="E790" s="270">
        <f t="shared" si="50"/>
        <v>9.904550000000004</v>
      </c>
    </row>
    <row r="791" spans="1:5" x14ac:dyDescent="0.5">
      <c r="A791" s="243">
        <f t="shared" si="51"/>
        <v>0.76000000000000056</v>
      </c>
      <c r="B791" s="243">
        <f t="shared" si="48"/>
        <v>0.23999999999999944</v>
      </c>
      <c r="C791" s="82"/>
      <c r="D791" s="270">
        <f t="shared" si="49"/>
        <v>13.028489167835067</v>
      </c>
      <c r="E791" s="270">
        <f t="shared" si="50"/>
        <v>9.9120000000000044</v>
      </c>
    </row>
    <row r="792" spans="1:5" x14ac:dyDescent="0.5">
      <c r="A792" s="243">
        <f t="shared" si="51"/>
        <v>0.76100000000000056</v>
      </c>
      <c r="B792" s="243">
        <f t="shared" si="48"/>
        <v>0.23899999999999944</v>
      </c>
      <c r="C792" s="82"/>
      <c r="D792" s="270">
        <f t="shared" si="49"/>
        <v>13.036357000832302</v>
      </c>
      <c r="E792" s="270">
        <f t="shared" si="50"/>
        <v>9.919450000000003</v>
      </c>
    </row>
    <row r="793" spans="1:5" x14ac:dyDescent="0.5">
      <c r="A793" s="243">
        <f t="shared" si="51"/>
        <v>0.76200000000000057</v>
      </c>
      <c r="B793" s="243">
        <f t="shared" si="48"/>
        <v>0.23799999999999943</v>
      </c>
      <c r="C793" s="82"/>
      <c r="D793" s="270">
        <f t="shared" si="49"/>
        <v>13.044224833829539</v>
      </c>
      <c r="E793" s="270">
        <f t="shared" si="50"/>
        <v>9.9269000000000034</v>
      </c>
    </row>
    <row r="794" spans="1:5" x14ac:dyDescent="0.5">
      <c r="A794" s="243">
        <f t="shared" si="51"/>
        <v>0.76300000000000057</v>
      </c>
      <c r="B794" s="243">
        <f t="shared" si="48"/>
        <v>0.23699999999999943</v>
      </c>
      <c r="C794" s="82"/>
      <c r="D794" s="270">
        <f t="shared" si="49"/>
        <v>13.052092666826775</v>
      </c>
      <c r="E794" s="270">
        <f t="shared" si="50"/>
        <v>9.9343500000000038</v>
      </c>
    </row>
    <row r="795" spans="1:5" x14ac:dyDescent="0.5">
      <c r="A795" s="243">
        <f t="shared" si="51"/>
        <v>0.76400000000000057</v>
      </c>
      <c r="B795" s="243">
        <f t="shared" si="48"/>
        <v>0.23599999999999943</v>
      </c>
      <c r="C795" s="82"/>
      <c r="D795" s="270">
        <f t="shared" si="49"/>
        <v>13.05996049982401</v>
      </c>
      <c r="E795" s="270">
        <f t="shared" si="50"/>
        <v>9.9418000000000042</v>
      </c>
    </row>
    <row r="796" spans="1:5" x14ac:dyDescent="0.5">
      <c r="A796" s="243">
        <f t="shared" si="51"/>
        <v>0.76500000000000057</v>
      </c>
      <c r="B796" s="243">
        <f t="shared" si="48"/>
        <v>0.23499999999999943</v>
      </c>
      <c r="C796" s="82"/>
      <c r="D796" s="270">
        <f t="shared" si="49"/>
        <v>13.067828332821247</v>
      </c>
      <c r="E796" s="270">
        <f t="shared" si="50"/>
        <v>9.9492500000000028</v>
      </c>
    </row>
    <row r="797" spans="1:5" x14ac:dyDescent="0.5">
      <c r="A797" s="243">
        <f t="shared" si="51"/>
        <v>0.76600000000000057</v>
      </c>
      <c r="B797" s="243">
        <f t="shared" si="48"/>
        <v>0.23399999999999943</v>
      </c>
      <c r="C797" s="82"/>
      <c r="D797" s="270">
        <f t="shared" si="49"/>
        <v>13.075696165818481</v>
      </c>
      <c r="E797" s="270">
        <f t="shared" si="50"/>
        <v>9.9567000000000032</v>
      </c>
    </row>
    <row r="798" spans="1:5" x14ac:dyDescent="0.5">
      <c r="A798" s="243">
        <f t="shared" si="51"/>
        <v>0.76700000000000057</v>
      </c>
      <c r="B798" s="243">
        <f t="shared" si="48"/>
        <v>0.23299999999999943</v>
      </c>
      <c r="C798" s="82"/>
      <c r="D798" s="270">
        <f t="shared" si="49"/>
        <v>13.08356399881572</v>
      </c>
      <c r="E798" s="270">
        <f t="shared" si="50"/>
        <v>9.9641500000000036</v>
      </c>
    </row>
    <row r="799" spans="1:5" x14ac:dyDescent="0.5">
      <c r="A799" s="243">
        <f t="shared" si="51"/>
        <v>0.76800000000000057</v>
      </c>
      <c r="B799" s="243">
        <f t="shared" ref="B799:B862" si="52">1-A799</f>
        <v>0.23199999999999943</v>
      </c>
      <c r="C799" s="82"/>
      <c r="D799" s="270">
        <f t="shared" ref="D799:D862" si="53">SQRT((A799*$B$7)^2+(B799*$B$8)^2+2*$B$7*A799*$B$8*B799*$D$12)</f>
        <v>13.091431831812953</v>
      </c>
      <c r="E799" s="270">
        <f t="shared" ref="E799:E862" si="54">+A799*$B$5+B799*$B$6</f>
        <v>9.971600000000004</v>
      </c>
    </row>
    <row r="800" spans="1:5" x14ac:dyDescent="0.5">
      <c r="A800" s="243">
        <f t="shared" si="51"/>
        <v>0.76900000000000057</v>
      </c>
      <c r="B800" s="243">
        <f t="shared" si="52"/>
        <v>0.23099999999999943</v>
      </c>
      <c r="C800" s="82"/>
      <c r="D800" s="270">
        <f t="shared" si="53"/>
        <v>13.099299664810189</v>
      </c>
      <c r="E800" s="270">
        <f t="shared" si="54"/>
        <v>9.9790500000000044</v>
      </c>
    </row>
    <row r="801" spans="1:5" x14ac:dyDescent="0.5">
      <c r="A801" s="243">
        <f t="shared" si="51"/>
        <v>0.77000000000000057</v>
      </c>
      <c r="B801" s="243">
        <f t="shared" si="52"/>
        <v>0.22999999999999943</v>
      </c>
      <c r="C801" s="82"/>
      <c r="D801" s="270">
        <f t="shared" si="53"/>
        <v>13.107167497807426</v>
      </c>
      <c r="E801" s="270">
        <f t="shared" si="54"/>
        <v>9.986500000000003</v>
      </c>
    </row>
    <row r="802" spans="1:5" x14ac:dyDescent="0.5">
      <c r="A802" s="243">
        <f t="shared" ref="A802:A865" si="55">+A801+0.1%</f>
        <v>0.77100000000000057</v>
      </c>
      <c r="B802" s="243">
        <f t="shared" si="52"/>
        <v>0.22899999999999943</v>
      </c>
      <c r="C802" s="82"/>
      <c r="D802" s="270">
        <f t="shared" si="53"/>
        <v>13.115035330804663</v>
      </c>
      <c r="E802" s="270">
        <f t="shared" si="54"/>
        <v>9.9939500000000052</v>
      </c>
    </row>
    <row r="803" spans="1:5" x14ac:dyDescent="0.5">
      <c r="A803" s="243">
        <f t="shared" si="55"/>
        <v>0.77200000000000057</v>
      </c>
      <c r="B803" s="243">
        <f t="shared" si="52"/>
        <v>0.22799999999999943</v>
      </c>
      <c r="C803" s="82"/>
      <c r="D803" s="270">
        <f t="shared" si="53"/>
        <v>13.122903163801897</v>
      </c>
      <c r="E803" s="270">
        <f t="shared" si="54"/>
        <v>10.001400000000004</v>
      </c>
    </row>
    <row r="804" spans="1:5" x14ac:dyDescent="0.5">
      <c r="A804" s="243">
        <f t="shared" si="55"/>
        <v>0.77300000000000058</v>
      </c>
      <c r="B804" s="243">
        <f t="shared" si="52"/>
        <v>0.22699999999999942</v>
      </c>
      <c r="C804" s="82"/>
      <c r="D804" s="270">
        <f t="shared" si="53"/>
        <v>13.130770996799132</v>
      </c>
      <c r="E804" s="270">
        <f t="shared" si="54"/>
        <v>10.008850000000002</v>
      </c>
    </row>
    <row r="805" spans="1:5" x14ac:dyDescent="0.5">
      <c r="A805" s="243">
        <f t="shared" si="55"/>
        <v>0.77400000000000058</v>
      </c>
      <c r="B805" s="243">
        <f t="shared" si="52"/>
        <v>0.22599999999999942</v>
      </c>
      <c r="C805" s="82"/>
      <c r="D805" s="270">
        <f t="shared" si="53"/>
        <v>13.138638829796369</v>
      </c>
      <c r="E805" s="270">
        <f t="shared" si="54"/>
        <v>10.016300000000005</v>
      </c>
    </row>
    <row r="806" spans="1:5" x14ac:dyDescent="0.5">
      <c r="A806" s="243">
        <f t="shared" si="55"/>
        <v>0.77500000000000058</v>
      </c>
      <c r="B806" s="243">
        <f t="shared" si="52"/>
        <v>0.22499999999999942</v>
      </c>
      <c r="C806" s="82"/>
      <c r="D806" s="270">
        <f t="shared" si="53"/>
        <v>13.146506662793605</v>
      </c>
      <c r="E806" s="270">
        <f t="shared" si="54"/>
        <v>10.023750000000003</v>
      </c>
    </row>
    <row r="807" spans="1:5" x14ac:dyDescent="0.5">
      <c r="A807" s="243">
        <f t="shared" si="55"/>
        <v>0.77600000000000058</v>
      </c>
      <c r="B807" s="243">
        <f t="shared" si="52"/>
        <v>0.22399999999999942</v>
      </c>
      <c r="C807" s="82"/>
      <c r="D807" s="270">
        <f t="shared" si="53"/>
        <v>13.15437449579084</v>
      </c>
      <c r="E807" s="270">
        <f t="shared" si="54"/>
        <v>10.031200000000004</v>
      </c>
    </row>
    <row r="808" spans="1:5" x14ac:dyDescent="0.5">
      <c r="A808" s="243">
        <f t="shared" si="55"/>
        <v>0.77700000000000058</v>
      </c>
      <c r="B808" s="243">
        <f t="shared" si="52"/>
        <v>0.22299999999999942</v>
      </c>
      <c r="C808" s="82"/>
      <c r="D808" s="270">
        <f t="shared" si="53"/>
        <v>13.162242328788075</v>
      </c>
      <c r="E808" s="270">
        <f t="shared" si="54"/>
        <v>10.038650000000004</v>
      </c>
    </row>
    <row r="809" spans="1:5" x14ac:dyDescent="0.5">
      <c r="A809" s="243">
        <f t="shared" si="55"/>
        <v>0.77800000000000058</v>
      </c>
      <c r="B809" s="243">
        <f t="shared" si="52"/>
        <v>0.22199999999999942</v>
      </c>
      <c r="C809" s="82"/>
      <c r="D809" s="270">
        <f t="shared" si="53"/>
        <v>13.170110161785312</v>
      </c>
      <c r="E809" s="270">
        <f t="shared" si="54"/>
        <v>10.046100000000003</v>
      </c>
    </row>
    <row r="810" spans="1:5" x14ac:dyDescent="0.5">
      <c r="A810" s="243">
        <f t="shared" si="55"/>
        <v>0.77900000000000058</v>
      </c>
      <c r="B810" s="243">
        <f t="shared" si="52"/>
        <v>0.22099999999999942</v>
      </c>
      <c r="C810" s="82"/>
      <c r="D810" s="270">
        <f t="shared" si="53"/>
        <v>13.177977994782548</v>
      </c>
      <c r="E810" s="270">
        <f t="shared" si="54"/>
        <v>10.053550000000003</v>
      </c>
    </row>
    <row r="811" spans="1:5" x14ac:dyDescent="0.5">
      <c r="A811" s="243">
        <f t="shared" si="55"/>
        <v>0.78000000000000058</v>
      </c>
      <c r="B811" s="243">
        <f t="shared" si="52"/>
        <v>0.21999999999999942</v>
      </c>
      <c r="C811" s="82"/>
      <c r="D811" s="270">
        <f t="shared" si="53"/>
        <v>13.185845827779783</v>
      </c>
      <c r="E811" s="270">
        <f t="shared" si="54"/>
        <v>10.061000000000003</v>
      </c>
    </row>
    <row r="812" spans="1:5" x14ac:dyDescent="0.5">
      <c r="A812" s="243">
        <f t="shared" si="55"/>
        <v>0.78100000000000058</v>
      </c>
      <c r="B812" s="243">
        <f t="shared" si="52"/>
        <v>0.21899999999999942</v>
      </c>
      <c r="C812" s="82"/>
      <c r="D812" s="270">
        <f t="shared" si="53"/>
        <v>13.19371366077702</v>
      </c>
      <c r="E812" s="270">
        <f t="shared" si="54"/>
        <v>10.068450000000004</v>
      </c>
    </row>
    <row r="813" spans="1:5" x14ac:dyDescent="0.5">
      <c r="A813" s="243">
        <f t="shared" si="55"/>
        <v>0.78200000000000058</v>
      </c>
      <c r="B813" s="243">
        <f t="shared" si="52"/>
        <v>0.21799999999999942</v>
      </c>
      <c r="C813" s="82"/>
      <c r="D813" s="270">
        <f t="shared" si="53"/>
        <v>13.201581493774254</v>
      </c>
      <c r="E813" s="270">
        <f t="shared" si="54"/>
        <v>10.075900000000004</v>
      </c>
    </row>
    <row r="814" spans="1:5" x14ac:dyDescent="0.5">
      <c r="A814" s="243">
        <f t="shared" si="55"/>
        <v>0.78300000000000058</v>
      </c>
      <c r="B814" s="243">
        <f t="shared" si="52"/>
        <v>0.21699999999999942</v>
      </c>
      <c r="C814" s="82"/>
      <c r="D814" s="270">
        <f t="shared" si="53"/>
        <v>13.209449326771493</v>
      </c>
      <c r="E814" s="270">
        <f t="shared" si="54"/>
        <v>10.083350000000005</v>
      </c>
    </row>
    <row r="815" spans="1:5" x14ac:dyDescent="0.5">
      <c r="A815" s="243">
        <f t="shared" si="55"/>
        <v>0.78400000000000059</v>
      </c>
      <c r="B815" s="243">
        <f t="shared" si="52"/>
        <v>0.21599999999999941</v>
      </c>
      <c r="C815" s="82"/>
      <c r="D815" s="270">
        <f t="shared" si="53"/>
        <v>13.217317159768726</v>
      </c>
      <c r="E815" s="270">
        <f t="shared" si="54"/>
        <v>10.090800000000003</v>
      </c>
    </row>
    <row r="816" spans="1:5" x14ac:dyDescent="0.5">
      <c r="A816" s="243">
        <f t="shared" si="55"/>
        <v>0.78500000000000059</v>
      </c>
      <c r="B816" s="243">
        <f t="shared" si="52"/>
        <v>0.21499999999999941</v>
      </c>
      <c r="C816" s="82"/>
      <c r="D816" s="270">
        <f t="shared" si="53"/>
        <v>13.225184992765962</v>
      </c>
      <c r="E816" s="270">
        <f t="shared" si="54"/>
        <v>10.098250000000004</v>
      </c>
    </row>
    <row r="817" spans="1:5" x14ac:dyDescent="0.5">
      <c r="A817" s="243">
        <f t="shared" si="55"/>
        <v>0.78600000000000059</v>
      </c>
      <c r="B817" s="243">
        <f t="shared" si="52"/>
        <v>0.21399999999999941</v>
      </c>
      <c r="C817" s="82"/>
      <c r="D817" s="270">
        <f t="shared" si="53"/>
        <v>13.233052825763199</v>
      </c>
      <c r="E817" s="270">
        <f t="shared" si="54"/>
        <v>10.105700000000004</v>
      </c>
    </row>
    <row r="818" spans="1:5" x14ac:dyDescent="0.5">
      <c r="A818" s="243">
        <f t="shared" si="55"/>
        <v>0.78700000000000059</v>
      </c>
      <c r="B818" s="243">
        <f t="shared" si="52"/>
        <v>0.21299999999999941</v>
      </c>
      <c r="C818" s="82"/>
      <c r="D818" s="270">
        <f t="shared" si="53"/>
        <v>13.240920658760434</v>
      </c>
      <c r="E818" s="270">
        <f t="shared" si="54"/>
        <v>10.113150000000003</v>
      </c>
    </row>
    <row r="819" spans="1:5" x14ac:dyDescent="0.5">
      <c r="A819" s="243">
        <f t="shared" si="55"/>
        <v>0.78800000000000059</v>
      </c>
      <c r="B819" s="243">
        <f t="shared" si="52"/>
        <v>0.21199999999999941</v>
      </c>
      <c r="C819" s="82"/>
      <c r="D819" s="270">
        <f t="shared" si="53"/>
        <v>13.24878849175767</v>
      </c>
      <c r="E819" s="270">
        <f t="shared" si="54"/>
        <v>10.120600000000005</v>
      </c>
    </row>
    <row r="820" spans="1:5" x14ac:dyDescent="0.5">
      <c r="A820" s="243">
        <f t="shared" si="55"/>
        <v>0.78900000000000059</v>
      </c>
      <c r="B820" s="243">
        <f t="shared" si="52"/>
        <v>0.21099999999999941</v>
      </c>
      <c r="C820" s="82"/>
      <c r="D820" s="270">
        <f t="shared" si="53"/>
        <v>13.256656324754905</v>
      </c>
      <c r="E820" s="270">
        <f t="shared" si="54"/>
        <v>10.128050000000004</v>
      </c>
    </row>
    <row r="821" spans="1:5" x14ac:dyDescent="0.5">
      <c r="A821" s="243">
        <f t="shared" si="55"/>
        <v>0.79000000000000059</v>
      </c>
      <c r="B821" s="243">
        <f t="shared" si="52"/>
        <v>0.20999999999999941</v>
      </c>
      <c r="C821" s="82"/>
      <c r="D821" s="270">
        <f t="shared" si="53"/>
        <v>13.264524157752142</v>
      </c>
      <c r="E821" s="270">
        <f t="shared" si="54"/>
        <v>10.135500000000004</v>
      </c>
    </row>
    <row r="822" spans="1:5" x14ac:dyDescent="0.5">
      <c r="A822" s="243">
        <f t="shared" si="55"/>
        <v>0.79100000000000059</v>
      </c>
      <c r="B822" s="243">
        <f t="shared" si="52"/>
        <v>0.20899999999999941</v>
      </c>
      <c r="C822" s="82"/>
      <c r="D822" s="270">
        <f t="shared" si="53"/>
        <v>13.272391990749378</v>
      </c>
      <c r="E822" s="270">
        <f t="shared" si="54"/>
        <v>10.142950000000004</v>
      </c>
    </row>
    <row r="823" spans="1:5" x14ac:dyDescent="0.5">
      <c r="A823" s="243">
        <f t="shared" si="55"/>
        <v>0.79200000000000059</v>
      </c>
      <c r="B823" s="243">
        <f t="shared" si="52"/>
        <v>0.20799999999999941</v>
      </c>
      <c r="C823" s="82"/>
      <c r="D823" s="270">
        <f t="shared" si="53"/>
        <v>13.280259823746615</v>
      </c>
      <c r="E823" s="270">
        <f t="shared" si="54"/>
        <v>10.150400000000003</v>
      </c>
    </row>
    <row r="824" spans="1:5" x14ac:dyDescent="0.5">
      <c r="A824" s="243">
        <f t="shared" si="55"/>
        <v>0.79300000000000059</v>
      </c>
      <c r="B824" s="243">
        <f t="shared" si="52"/>
        <v>0.20699999999999941</v>
      </c>
      <c r="C824" s="82"/>
      <c r="D824" s="270">
        <f t="shared" si="53"/>
        <v>13.28812765674385</v>
      </c>
      <c r="E824" s="270">
        <f t="shared" si="54"/>
        <v>10.157850000000003</v>
      </c>
    </row>
    <row r="825" spans="1:5" x14ac:dyDescent="0.5">
      <c r="A825" s="243">
        <f t="shared" si="55"/>
        <v>0.79400000000000059</v>
      </c>
      <c r="B825" s="243">
        <f t="shared" si="52"/>
        <v>0.20599999999999941</v>
      </c>
      <c r="C825" s="82"/>
      <c r="D825" s="270">
        <f t="shared" si="53"/>
        <v>13.295995489741085</v>
      </c>
      <c r="E825" s="270">
        <f t="shared" si="54"/>
        <v>10.165300000000004</v>
      </c>
    </row>
    <row r="826" spans="1:5" x14ac:dyDescent="0.5">
      <c r="A826" s="243">
        <f t="shared" si="55"/>
        <v>0.7950000000000006</v>
      </c>
      <c r="B826" s="243">
        <f t="shared" si="52"/>
        <v>0.2049999999999994</v>
      </c>
      <c r="C826" s="82"/>
      <c r="D826" s="270">
        <f t="shared" si="53"/>
        <v>13.303863322738321</v>
      </c>
      <c r="E826" s="270">
        <f t="shared" si="54"/>
        <v>10.172750000000004</v>
      </c>
    </row>
    <row r="827" spans="1:5" x14ac:dyDescent="0.5">
      <c r="A827" s="243">
        <f t="shared" si="55"/>
        <v>0.7960000000000006</v>
      </c>
      <c r="B827" s="243">
        <f t="shared" si="52"/>
        <v>0.2039999999999994</v>
      </c>
      <c r="C827" s="82"/>
      <c r="D827" s="270">
        <f t="shared" si="53"/>
        <v>13.311731155735558</v>
      </c>
      <c r="E827" s="270">
        <f t="shared" si="54"/>
        <v>10.180200000000005</v>
      </c>
    </row>
    <row r="828" spans="1:5" x14ac:dyDescent="0.5">
      <c r="A828" s="243">
        <f t="shared" si="55"/>
        <v>0.7970000000000006</v>
      </c>
      <c r="B828" s="243">
        <f t="shared" si="52"/>
        <v>0.2029999999999994</v>
      </c>
      <c r="C828" s="82"/>
      <c r="D828" s="270">
        <f t="shared" si="53"/>
        <v>13.319598988732793</v>
      </c>
      <c r="E828" s="270">
        <f t="shared" si="54"/>
        <v>10.187650000000005</v>
      </c>
    </row>
    <row r="829" spans="1:5" x14ac:dyDescent="0.5">
      <c r="A829" s="243">
        <f t="shared" si="55"/>
        <v>0.7980000000000006</v>
      </c>
      <c r="B829" s="243">
        <f t="shared" si="52"/>
        <v>0.2019999999999994</v>
      </c>
      <c r="C829" s="82"/>
      <c r="D829" s="270">
        <f t="shared" si="53"/>
        <v>13.327466821730027</v>
      </c>
      <c r="E829" s="270">
        <f t="shared" si="54"/>
        <v>10.195100000000004</v>
      </c>
    </row>
    <row r="830" spans="1:5" x14ac:dyDescent="0.5">
      <c r="A830" s="243">
        <f t="shared" si="55"/>
        <v>0.7990000000000006</v>
      </c>
      <c r="B830" s="243">
        <f t="shared" si="52"/>
        <v>0.2009999999999994</v>
      </c>
      <c r="C830" s="82"/>
      <c r="D830" s="270">
        <f t="shared" si="53"/>
        <v>13.335334654727264</v>
      </c>
      <c r="E830" s="270">
        <f t="shared" si="54"/>
        <v>10.202550000000004</v>
      </c>
    </row>
    <row r="831" spans="1:5" x14ac:dyDescent="0.5">
      <c r="A831" s="243">
        <f t="shared" si="55"/>
        <v>0.8000000000000006</v>
      </c>
      <c r="B831" s="243">
        <f t="shared" si="52"/>
        <v>0.1999999999999994</v>
      </c>
      <c r="C831" s="82"/>
      <c r="D831" s="270">
        <f t="shared" si="53"/>
        <v>13.343202487724499</v>
      </c>
      <c r="E831" s="270">
        <f t="shared" si="54"/>
        <v>10.210000000000004</v>
      </c>
    </row>
    <row r="832" spans="1:5" x14ac:dyDescent="0.5">
      <c r="A832" s="243">
        <f t="shared" si="55"/>
        <v>0.8010000000000006</v>
      </c>
      <c r="B832" s="243">
        <f t="shared" si="52"/>
        <v>0.1989999999999994</v>
      </c>
      <c r="C832" s="82"/>
      <c r="D832" s="270">
        <f t="shared" si="53"/>
        <v>13.351070320721735</v>
      </c>
      <c r="E832" s="270">
        <f t="shared" si="54"/>
        <v>10.217450000000003</v>
      </c>
    </row>
    <row r="833" spans="1:5" x14ac:dyDescent="0.5">
      <c r="A833" s="243">
        <f t="shared" si="55"/>
        <v>0.8020000000000006</v>
      </c>
      <c r="B833" s="243">
        <f t="shared" si="52"/>
        <v>0.1979999999999994</v>
      </c>
      <c r="C833" s="82"/>
      <c r="D833" s="270">
        <f t="shared" si="53"/>
        <v>13.358938153718972</v>
      </c>
      <c r="E833" s="270">
        <f t="shared" si="54"/>
        <v>10.224900000000005</v>
      </c>
    </row>
    <row r="834" spans="1:5" x14ac:dyDescent="0.5">
      <c r="A834" s="243">
        <f t="shared" si="55"/>
        <v>0.8030000000000006</v>
      </c>
      <c r="B834" s="243">
        <f t="shared" si="52"/>
        <v>0.1969999999999994</v>
      </c>
      <c r="C834" s="82"/>
      <c r="D834" s="270">
        <f t="shared" si="53"/>
        <v>13.366805986716207</v>
      </c>
      <c r="E834" s="270">
        <f t="shared" si="54"/>
        <v>10.232350000000004</v>
      </c>
    </row>
    <row r="835" spans="1:5" x14ac:dyDescent="0.5">
      <c r="A835" s="243">
        <f t="shared" si="55"/>
        <v>0.8040000000000006</v>
      </c>
      <c r="B835" s="243">
        <f t="shared" si="52"/>
        <v>0.1959999999999994</v>
      </c>
      <c r="C835" s="82"/>
      <c r="D835" s="270">
        <f t="shared" si="53"/>
        <v>13.374673819713445</v>
      </c>
      <c r="E835" s="270">
        <f t="shared" si="54"/>
        <v>10.239800000000002</v>
      </c>
    </row>
    <row r="836" spans="1:5" x14ac:dyDescent="0.5">
      <c r="A836" s="243">
        <f t="shared" si="55"/>
        <v>0.8050000000000006</v>
      </c>
      <c r="B836" s="243">
        <f t="shared" si="52"/>
        <v>0.1949999999999994</v>
      </c>
      <c r="C836" s="82"/>
      <c r="D836" s="270">
        <f t="shared" si="53"/>
        <v>13.38254165271068</v>
      </c>
      <c r="E836" s="270">
        <f t="shared" si="54"/>
        <v>10.247250000000005</v>
      </c>
    </row>
    <row r="837" spans="1:5" x14ac:dyDescent="0.5">
      <c r="A837" s="243">
        <f t="shared" si="55"/>
        <v>0.8060000000000006</v>
      </c>
      <c r="B837" s="243">
        <f t="shared" si="52"/>
        <v>0.1939999999999994</v>
      </c>
      <c r="C837" s="82"/>
      <c r="D837" s="270">
        <f t="shared" si="53"/>
        <v>13.390409485707915</v>
      </c>
      <c r="E837" s="270">
        <f t="shared" si="54"/>
        <v>10.254700000000003</v>
      </c>
    </row>
    <row r="838" spans="1:5" x14ac:dyDescent="0.5">
      <c r="A838" s="243">
        <f t="shared" si="55"/>
        <v>0.80700000000000061</v>
      </c>
      <c r="B838" s="243">
        <f t="shared" si="52"/>
        <v>0.19299999999999939</v>
      </c>
      <c r="C838" s="82"/>
      <c r="D838" s="270">
        <f t="shared" si="53"/>
        <v>13.39827731870515</v>
      </c>
      <c r="E838" s="270">
        <f t="shared" si="54"/>
        <v>10.262150000000004</v>
      </c>
    </row>
    <row r="839" spans="1:5" x14ac:dyDescent="0.5">
      <c r="A839" s="243">
        <f t="shared" si="55"/>
        <v>0.80800000000000061</v>
      </c>
      <c r="B839" s="243">
        <f t="shared" si="52"/>
        <v>0.19199999999999939</v>
      </c>
      <c r="C839" s="82"/>
      <c r="D839" s="270">
        <f t="shared" si="53"/>
        <v>13.406145151702386</v>
      </c>
      <c r="E839" s="270">
        <f t="shared" si="54"/>
        <v>10.269600000000004</v>
      </c>
    </row>
    <row r="840" spans="1:5" x14ac:dyDescent="0.5">
      <c r="A840" s="243">
        <f t="shared" si="55"/>
        <v>0.80900000000000061</v>
      </c>
      <c r="B840" s="243">
        <f t="shared" si="52"/>
        <v>0.19099999999999939</v>
      </c>
      <c r="C840" s="82"/>
      <c r="D840" s="270">
        <f t="shared" si="53"/>
        <v>13.414012984699623</v>
      </c>
      <c r="E840" s="270">
        <f t="shared" si="54"/>
        <v>10.277050000000004</v>
      </c>
    </row>
    <row r="841" spans="1:5" x14ac:dyDescent="0.5">
      <c r="A841" s="243">
        <f t="shared" si="55"/>
        <v>0.81000000000000061</v>
      </c>
      <c r="B841" s="243">
        <f t="shared" si="52"/>
        <v>0.18999999999999939</v>
      </c>
      <c r="C841" s="82"/>
      <c r="D841" s="270">
        <f t="shared" si="53"/>
        <v>13.421880817696858</v>
      </c>
      <c r="E841" s="270">
        <f t="shared" si="54"/>
        <v>10.284500000000005</v>
      </c>
    </row>
    <row r="842" spans="1:5" x14ac:dyDescent="0.5">
      <c r="A842" s="243">
        <f t="shared" si="55"/>
        <v>0.81100000000000061</v>
      </c>
      <c r="B842" s="243">
        <f t="shared" si="52"/>
        <v>0.18899999999999939</v>
      </c>
      <c r="C842" s="82"/>
      <c r="D842" s="270">
        <f t="shared" si="53"/>
        <v>13.429748650694094</v>
      </c>
      <c r="E842" s="270">
        <f t="shared" si="54"/>
        <v>10.291950000000003</v>
      </c>
    </row>
    <row r="843" spans="1:5" x14ac:dyDescent="0.5">
      <c r="A843" s="243">
        <f t="shared" si="55"/>
        <v>0.81200000000000061</v>
      </c>
      <c r="B843" s="243">
        <f t="shared" si="52"/>
        <v>0.18799999999999939</v>
      </c>
      <c r="C843" s="82"/>
      <c r="D843" s="270">
        <f t="shared" si="53"/>
        <v>13.437616483691331</v>
      </c>
      <c r="E843" s="270">
        <f t="shared" si="54"/>
        <v>10.299400000000004</v>
      </c>
    </row>
    <row r="844" spans="1:5" x14ac:dyDescent="0.5">
      <c r="A844" s="243">
        <f t="shared" si="55"/>
        <v>0.81300000000000061</v>
      </c>
      <c r="B844" s="243">
        <f t="shared" si="52"/>
        <v>0.18699999999999939</v>
      </c>
      <c r="C844" s="82"/>
      <c r="D844" s="270">
        <f t="shared" si="53"/>
        <v>13.445484316688567</v>
      </c>
      <c r="E844" s="270">
        <f t="shared" si="54"/>
        <v>10.306850000000004</v>
      </c>
    </row>
    <row r="845" spans="1:5" x14ac:dyDescent="0.5">
      <c r="A845" s="243">
        <f t="shared" si="55"/>
        <v>0.81400000000000061</v>
      </c>
      <c r="B845" s="243">
        <f t="shared" si="52"/>
        <v>0.18599999999999939</v>
      </c>
      <c r="C845" s="82"/>
      <c r="D845" s="270">
        <f t="shared" si="53"/>
        <v>13.453352149685802</v>
      </c>
      <c r="E845" s="270">
        <f t="shared" si="54"/>
        <v>10.314300000000005</v>
      </c>
    </row>
    <row r="846" spans="1:5" x14ac:dyDescent="0.5">
      <c r="A846" s="243">
        <f t="shared" si="55"/>
        <v>0.81500000000000061</v>
      </c>
      <c r="B846" s="243">
        <f t="shared" si="52"/>
        <v>0.18499999999999939</v>
      </c>
      <c r="C846" s="82"/>
      <c r="D846" s="270">
        <f t="shared" si="53"/>
        <v>13.461219982683039</v>
      </c>
      <c r="E846" s="270">
        <f t="shared" si="54"/>
        <v>10.321750000000003</v>
      </c>
    </row>
    <row r="847" spans="1:5" x14ac:dyDescent="0.5">
      <c r="A847" s="243">
        <f t="shared" si="55"/>
        <v>0.81600000000000061</v>
      </c>
      <c r="B847" s="243">
        <f t="shared" si="52"/>
        <v>0.18399999999999939</v>
      </c>
      <c r="C847" s="82"/>
      <c r="D847" s="270">
        <f t="shared" si="53"/>
        <v>13.469087815680274</v>
      </c>
      <c r="E847" s="270">
        <f t="shared" si="54"/>
        <v>10.329200000000004</v>
      </c>
    </row>
    <row r="848" spans="1:5" x14ac:dyDescent="0.5">
      <c r="A848" s="243">
        <f t="shared" si="55"/>
        <v>0.81700000000000061</v>
      </c>
      <c r="B848" s="243">
        <f t="shared" si="52"/>
        <v>0.18299999999999939</v>
      </c>
      <c r="C848" s="82"/>
      <c r="D848" s="270">
        <f t="shared" si="53"/>
        <v>13.47695564867751</v>
      </c>
      <c r="E848" s="270">
        <f t="shared" si="54"/>
        <v>10.336650000000004</v>
      </c>
    </row>
    <row r="849" spans="1:5" x14ac:dyDescent="0.5">
      <c r="A849" s="243">
        <f t="shared" si="55"/>
        <v>0.81800000000000062</v>
      </c>
      <c r="B849" s="243">
        <f t="shared" si="52"/>
        <v>0.18199999999999938</v>
      </c>
      <c r="C849" s="82"/>
      <c r="D849" s="270">
        <f t="shared" si="53"/>
        <v>13.484823481674745</v>
      </c>
      <c r="E849" s="270">
        <f t="shared" si="54"/>
        <v>10.344100000000003</v>
      </c>
    </row>
    <row r="850" spans="1:5" x14ac:dyDescent="0.5">
      <c r="A850" s="243">
        <f t="shared" si="55"/>
        <v>0.81900000000000062</v>
      </c>
      <c r="B850" s="243">
        <f t="shared" si="52"/>
        <v>0.18099999999999938</v>
      </c>
      <c r="C850" s="82"/>
      <c r="D850" s="270">
        <f t="shared" si="53"/>
        <v>13.492691314671982</v>
      </c>
      <c r="E850" s="270">
        <f t="shared" si="54"/>
        <v>10.351550000000005</v>
      </c>
    </row>
    <row r="851" spans="1:5" x14ac:dyDescent="0.5">
      <c r="A851" s="243">
        <f t="shared" si="55"/>
        <v>0.82000000000000062</v>
      </c>
      <c r="B851" s="243">
        <f t="shared" si="52"/>
        <v>0.17999999999999938</v>
      </c>
      <c r="C851" s="82"/>
      <c r="D851" s="270">
        <f t="shared" si="53"/>
        <v>13.500559147669216</v>
      </c>
      <c r="E851" s="270">
        <f t="shared" si="54"/>
        <v>10.359000000000004</v>
      </c>
    </row>
    <row r="852" spans="1:5" x14ac:dyDescent="0.5">
      <c r="A852" s="243">
        <f t="shared" si="55"/>
        <v>0.82100000000000062</v>
      </c>
      <c r="B852" s="243">
        <f t="shared" si="52"/>
        <v>0.17899999999999938</v>
      </c>
      <c r="C852" s="82"/>
      <c r="D852" s="270">
        <f t="shared" si="53"/>
        <v>13.508426980666453</v>
      </c>
      <c r="E852" s="270">
        <f t="shared" si="54"/>
        <v>10.366450000000004</v>
      </c>
    </row>
    <row r="853" spans="1:5" x14ac:dyDescent="0.5">
      <c r="A853" s="243">
        <f t="shared" si="55"/>
        <v>0.82200000000000062</v>
      </c>
      <c r="B853" s="243">
        <f t="shared" si="52"/>
        <v>0.17799999999999938</v>
      </c>
      <c r="C853" s="82"/>
      <c r="D853" s="270">
        <f t="shared" si="53"/>
        <v>13.516294813663688</v>
      </c>
      <c r="E853" s="270">
        <f t="shared" si="54"/>
        <v>10.373900000000004</v>
      </c>
    </row>
    <row r="854" spans="1:5" x14ac:dyDescent="0.5">
      <c r="A854" s="243">
        <f t="shared" si="55"/>
        <v>0.82300000000000062</v>
      </c>
      <c r="B854" s="243">
        <f t="shared" si="52"/>
        <v>0.17699999999999938</v>
      </c>
      <c r="C854" s="82"/>
      <c r="D854" s="270">
        <f t="shared" si="53"/>
        <v>13.524162646660924</v>
      </c>
      <c r="E854" s="270">
        <f t="shared" si="54"/>
        <v>10.381350000000005</v>
      </c>
    </row>
    <row r="855" spans="1:5" x14ac:dyDescent="0.5">
      <c r="A855" s="243">
        <f t="shared" si="55"/>
        <v>0.82400000000000062</v>
      </c>
      <c r="B855" s="243">
        <f t="shared" si="52"/>
        <v>0.17599999999999938</v>
      </c>
      <c r="C855" s="82"/>
      <c r="D855" s="270">
        <f t="shared" si="53"/>
        <v>13.532030479658161</v>
      </c>
      <c r="E855" s="270">
        <f t="shared" si="54"/>
        <v>10.388800000000003</v>
      </c>
    </row>
    <row r="856" spans="1:5" x14ac:dyDescent="0.5">
      <c r="A856" s="243">
        <f t="shared" si="55"/>
        <v>0.82500000000000062</v>
      </c>
      <c r="B856" s="243">
        <f t="shared" si="52"/>
        <v>0.17499999999999938</v>
      </c>
      <c r="C856" s="82"/>
      <c r="D856" s="270">
        <f t="shared" si="53"/>
        <v>13.539898312655396</v>
      </c>
      <c r="E856" s="270">
        <f t="shared" si="54"/>
        <v>10.396250000000004</v>
      </c>
    </row>
    <row r="857" spans="1:5" x14ac:dyDescent="0.5">
      <c r="A857" s="243">
        <f t="shared" si="55"/>
        <v>0.82600000000000062</v>
      </c>
      <c r="B857" s="243">
        <f t="shared" si="52"/>
        <v>0.17399999999999938</v>
      </c>
      <c r="C857" s="82"/>
      <c r="D857" s="270">
        <f t="shared" si="53"/>
        <v>13.547766145652631</v>
      </c>
      <c r="E857" s="270">
        <f t="shared" si="54"/>
        <v>10.403700000000004</v>
      </c>
    </row>
    <row r="858" spans="1:5" x14ac:dyDescent="0.5">
      <c r="A858" s="243">
        <f t="shared" si="55"/>
        <v>0.82700000000000062</v>
      </c>
      <c r="B858" s="243">
        <f t="shared" si="52"/>
        <v>0.17299999999999938</v>
      </c>
      <c r="C858" s="82"/>
      <c r="D858" s="270">
        <f t="shared" si="53"/>
        <v>13.555633978649867</v>
      </c>
      <c r="E858" s="270">
        <f t="shared" si="54"/>
        <v>10.411150000000005</v>
      </c>
    </row>
    <row r="859" spans="1:5" x14ac:dyDescent="0.5">
      <c r="A859" s="243">
        <f t="shared" si="55"/>
        <v>0.82800000000000062</v>
      </c>
      <c r="B859" s="243">
        <f t="shared" si="52"/>
        <v>0.17199999999999938</v>
      </c>
      <c r="C859" s="82"/>
      <c r="D859" s="270">
        <f t="shared" si="53"/>
        <v>13.563501811647104</v>
      </c>
      <c r="E859" s="270">
        <f t="shared" si="54"/>
        <v>10.418600000000005</v>
      </c>
    </row>
    <row r="860" spans="1:5" x14ac:dyDescent="0.5">
      <c r="A860" s="243">
        <f t="shared" si="55"/>
        <v>0.82900000000000063</v>
      </c>
      <c r="B860" s="243">
        <f t="shared" si="52"/>
        <v>0.17099999999999937</v>
      </c>
      <c r="C860" s="82"/>
      <c r="D860" s="270">
        <f t="shared" si="53"/>
        <v>13.57136964464434</v>
      </c>
      <c r="E860" s="270">
        <f t="shared" si="54"/>
        <v>10.426050000000004</v>
      </c>
    </row>
    <row r="861" spans="1:5" x14ac:dyDescent="0.5">
      <c r="A861" s="243">
        <f t="shared" si="55"/>
        <v>0.83000000000000063</v>
      </c>
      <c r="B861" s="243">
        <f t="shared" si="52"/>
        <v>0.16999999999999937</v>
      </c>
      <c r="C861" s="82"/>
      <c r="D861" s="270">
        <f t="shared" si="53"/>
        <v>13.579237477641575</v>
      </c>
      <c r="E861" s="270">
        <f t="shared" si="54"/>
        <v>10.433500000000004</v>
      </c>
    </row>
    <row r="862" spans="1:5" x14ac:dyDescent="0.5">
      <c r="A862" s="243">
        <f t="shared" si="55"/>
        <v>0.83100000000000063</v>
      </c>
      <c r="B862" s="243">
        <f t="shared" si="52"/>
        <v>0.16899999999999937</v>
      </c>
      <c r="C862" s="82"/>
      <c r="D862" s="270">
        <f t="shared" si="53"/>
        <v>13.58710531063881</v>
      </c>
      <c r="E862" s="270">
        <f t="shared" si="54"/>
        <v>10.440950000000004</v>
      </c>
    </row>
    <row r="863" spans="1:5" x14ac:dyDescent="0.5">
      <c r="A863" s="243">
        <f t="shared" si="55"/>
        <v>0.83200000000000063</v>
      </c>
      <c r="B863" s="243">
        <f t="shared" ref="B863:B926" si="56">1-A863</f>
        <v>0.16799999999999937</v>
      </c>
      <c r="C863" s="82"/>
      <c r="D863" s="270">
        <f t="shared" ref="D863:D926" si="57">SQRT((A863*$B$7)^2+(B863*$B$8)^2+2*$B$7*A863*$B$8*B863*$D$12)</f>
        <v>13.594973143636047</v>
      </c>
      <c r="E863" s="270">
        <f t="shared" ref="E863:E926" si="58">+A863*$B$5+B863*$B$6</f>
        <v>10.448400000000003</v>
      </c>
    </row>
    <row r="864" spans="1:5" x14ac:dyDescent="0.5">
      <c r="A864" s="243">
        <f t="shared" si="55"/>
        <v>0.83300000000000063</v>
      </c>
      <c r="B864" s="243">
        <f t="shared" si="56"/>
        <v>0.16699999999999937</v>
      </c>
      <c r="C864" s="82"/>
      <c r="D864" s="270">
        <f t="shared" si="57"/>
        <v>13.602840976633283</v>
      </c>
      <c r="E864" s="270">
        <f t="shared" si="58"/>
        <v>10.455850000000005</v>
      </c>
    </row>
    <row r="865" spans="1:5" x14ac:dyDescent="0.5">
      <c r="A865" s="243">
        <f t="shared" si="55"/>
        <v>0.83400000000000063</v>
      </c>
      <c r="B865" s="243">
        <f t="shared" si="56"/>
        <v>0.16599999999999937</v>
      </c>
      <c r="C865" s="82"/>
      <c r="D865" s="270">
        <f t="shared" si="57"/>
        <v>13.610708809630518</v>
      </c>
      <c r="E865" s="270">
        <f t="shared" si="58"/>
        <v>10.463300000000004</v>
      </c>
    </row>
    <row r="866" spans="1:5" x14ac:dyDescent="0.5">
      <c r="A866" s="243">
        <f t="shared" ref="A866:A929" si="59">+A865+0.1%</f>
        <v>0.83500000000000063</v>
      </c>
      <c r="B866" s="243">
        <f t="shared" si="56"/>
        <v>0.16499999999999937</v>
      </c>
      <c r="C866" s="82"/>
      <c r="D866" s="270">
        <f t="shared" si="57"/>
        <v>13.618576642627753</v>
      </c>
      <c r="E866" s="270">
        <f t="shared" si="58"/>
        <v>10.470750000000002</v>
      </c>
    </row>
    <row r="867" spans="1:5" x14ac:dyDescent="0.5">
      <c r="A867" s="243">
        <f t="shared" si="59"/>
        <v>0.83600000000000063</v>
      </c>
      <c r="B867" s="243">
        <f t="shared" si="56"/>
        <v>0.16399999999999937</v>
      </c>
      <c r="C867" s="82"/>
      <c r="D867" s="270">
        <f t="shared" si="57"/>
        <v>13.626444475624989</v>
      </c>
      <c r="E867" s="270">
        <f t="shared" si="58"/>
        <v>10.478200000000005</v>
      </c>
    </row>
    <row r="868" spans="1:5" x14ac:dyDescent="0.5">
      <c r="A868" s="243">
        <f t="shared" si="59"/>
        <v>0.83700000000000063</v>
      </c>
      <c r="B868" s="243">
        <f t="shared" si="56"/>
        <v>0.16299999999999937</v>
      </c>
      <c r="C868" s="82"/>
      <c r="D868" s="270">
        <f t="shared" si="57"/>
        <v>13.634312308622226</v>
      </c>
      <c r="E868" s="270">
        <f t="shared" si="58"/>
        <v>10.485650000000003</v>
      </c>
    </row>
    <row r="869" spans="1:5" x14ac:dyDescent="0.5">
      <c r="A869" s="243">
        <f t="shared" si="59"/>
        <v>0.83800000000000063</v>
      </c>
      <c r="B869" s="243">
        <f t="shared" si="56"/>
        <v>0.16199999999999937</v>
      </c>
      <c r="C869" s="82"/>
      <c r="D869" s="270">
        <f t="shared" si="57"/>
        <v>13.642180141619461</v>
      </c>
      <c r="E869" s="270">
        <f t="shared" si="58"/>
        <v>10.493100000000004</v>
      </c>
    </row>
    <row r="870" spans="1:5" x14ac:dyDescent="0.5">
      <c r="A870" s="243">
        <f t="shared" si="59"/>
        <v>0.83900000000000063</v>
      </c>
      <c r="B870" s="243">
        <f t="shared" si="56"/>
        <v>0.16099999999999937</v>
      </c>
      <c r="C870" s="82"/>
      <c r="D870" s="270">
        <f t="shared" si="57"/>
        <v>13.650047974616697</v>
      </c>
      <c r="E870" s="270">
        <f t="shared" si="58"/>
        <v>10.500550000000004</v>
      </c>
    </row>
    <row r="871" spans="1:5" x14ac:dyDescent="0.5">
      <c r="A871" s="243">
        <f t="shared" si="59"/>
        <v>0.84000000000000064</v>
      </c>
      <c r="B871" s="243">
        <f t="shared" si="56"/>
        <v>0.15999999999999936</v>
      </c>
      <c r="C871" s="82"/>
      <c r="D871" s="270">
        <f t="shared" si="57"/>
        <v>13.657915807613934</v>
      </c>
      <c r="E871" s="270">
        <f t="shared" si="58"/>
        <v>10.508000000000004</v>
      </c>
    </row>
    <row r="872" spans="1:5" x14ac:dyDescent="0.5">
      <c r="A872" s="243">
        <f t="shared" si="59"/>
        <v>0.84100000000000064</v>
      </c>
      <c r="B872" s="243">
        <f t="shared" si="56"/>
        <v>0.15899999999999936</v>
      </c>
      <c r="C872" s="82"/>
      <c r="D872" s="270">
        <f t="shared" si="57"/>
        <v>13.665783640611171</v>
      </c>
      <c r="E872" s="270">
        <f t="shared" si="58"/>
        <v>10.515450000000005</v>
      </c>
    </row>
    <row r="873" spans="1:5" x14ac:dyDescent="0.5">
      <c r="A873" s="243">
        <f t="shared" si="59"/>
        <v>0.84200000000000064</v>
      </c>
      <c r="B873" s="243">
        <f t="shared" si="56"/>
        <v>0.15799999999999936</v>
      </c>
      <c r="C873" s="82"/>
      <c r="D873" s="270">
        <f t="shared" si="57"/>
        <v>13.673651473608407</v>
      </c>
      <c r="E873" s="270">
        <f t="shared" si="58"/>
        <v>10.522900000000003</v>
      </c>
    </row>
    <row r="874" spans="1:5" x14ac:dyDescent="0.5">
      <c r="A874" s="243">
        <f t="shared" si="59"/>
        <v>0.84300000000000064</v>
      </c>
      <c r="B874" s="243">
        <f t="shared" si="56"/>
        <v>0.15699999999999936</v>
      </c>
      <c r="C874" s="82"/>
      <c r="D874" s="270">
        <f t="shared" si="57"/>
        <v>13.68151930660564</v>
      </c>
      <c r="E874" s="270">
        <f t="shared" si="58"/>
        <v>10.530350000000004</v>
      </c>
    </row>
    <row r="875" spans="1:5" x14ac:dyDescent="0.5">
      <c r="A875" s="243">
        <f t="shared" si="59"/>
        <v>0.84400000000000064</v>
      </c>
      <c r="B875" s="243">
        <f t="shared" si="56"/>
        <v>0.15599999999999936</v>
      </c>
      <c r="C875" s="82"/>
      <c r="D875" s="270">
        <f t="shared" si="57"/>
        <v>13.689387139602877</v>
      </c>
      <c r="E875" s="270">
        <f t="shared" si="58"/>
        <v>10.537800000000004</v>
      </c>
    </row>
    <row r="876" spans="1:5" x14ac:dyDescent="0.5">
      <c r="A876" s="243">
        <f t="shared" si="59"/>
        <v>0.84500000000000064</v>
      </c>
      <c r="B876" s="243">
        <f t="shared" si="56"/>
        <v>0.15499999999999936</v>
      </c>
      <c r="C876" s="82"/>
      <c r="D876" s="270">
        <f t="shared" si="57"/>
        <v>13.697254972600113</v>
      </c>
      <c r="E876" s="270">
        <f t="shared" si="58"/>
        <v>10.545250000000005</v>
      </c>
    </row>
    <row r="877" spans="1:5" x14ac:dyDescent="0.5">
      <c r="A877" s="243">
        <f t="shared" si="59"/>
        <v>0.84600000000000064</v>
      </c>
      <c r="B877" s="243">
        <f t="shared" si="56"/>
        <v>0.15399999999999936</v>
      </c>
      <c r="C877" s="82"/>
      <c r="D877" s="270">
        <f t="shared" si="57"/>
        <v>13.705122805597348</v>
      </c>
      <c r="E877" s="270">
        <f t="shared" si="58"/>
        <v>10.552700000000003</v>
      </c>
    </row>
    <row r="878" spans="1:5" x14ac:dyDescent="0.5">
      <c r="A878" s="243">
        <f t="shared" si="59"/>
        <v>0.84700000000000064</v>
      </c>
      <c r="B878" s="243">
        <f t="shared" si="56"/>
        <v>0.15299999999999936</v>
      </c>
      <c r="C878" s="82"/>
      <c r="D878" s="270">
        <f t="shared" si="57"/>
        <v>13.712990638594583</v>
      </c>
      <c r="E878" s="270">
        <f t="shared" si="58"/>
        <v>10.560150000000005</v>
      </c>
    </row>
    <row r="879" spans="1:5" x14ac:dyDescent="0.5">
      <c r="A879" s="243">
        <f t="shared" si="59"/>
        <v>0.84800000000000064</v>
      </c>
      <c r="B879" s="243">
        <f t="shared" si="56"/>
        <v>0.15199999999999936</v>
      </c>
      <c r="C879" s="82"/>
      <c r="D879" s="270">
        <f t="shared" si="57"/>
        <v>13.72085847159182</v>
      </c>
      <c r="E879" s="270">
        <f t="shared" si="58"/>
        <v>10.567600000000004</v>
      </c>
    </row>
    <row r="880" spans="1:5" x14ac:dyDescent="0.5">
      <c r="A880" s="243">
        <f t="shared" si="59"/>
        <v>0.84900000000000064</v>
      </c>
      <c r="B880" s="243">
        <f t="shared" si="56"/>
        <v>0.15099999999999936</v>
      </c>
      <c r="C880" s="82"/>
      <c r="D880" s="270">
        <f t="shared" si="57"/>
        <v>13.728726304589054</v>
      </c>
      <c r="E880" s="270">
        <f t="shared" si="58"/>
        <v>10.575050000000003</v>
      </c>
    </row>
    <row r="881" spans="1:5" x14ac:dyDescent="0.5">
      <c r="A881" s="243">
        <f t="shared" si="59"/>
        <v>0.85000000000000064</v>
      </c>
      <c r="B881" s="243">
        <f t="shared" si="56"/>
        <v>0.14999999999999936</v>
      </c>
      <c r="C881" s="82"/>
      <c r="D881" s="270">
        <f t="shared" si="57"/>
        <v>13.736594137586293</v>
      </c>
      <c r="E881" s="270">
        <f t="shared" si="58"/>
        <v>10.582500000000005</v>
      </c>
    </row>
    <row r="882" spans="1:5" x14ac:dyDescent="0.5">
      <c r="A882" s="243">
        <f t="shared" si="59"/>
        <v>0.85100000000000064</v>
      </c>
      <c r="B882" s="243">
        <f t="shared" si="56"/>
        <v>0.14899999999999936</v>
      </c>
      <c r="C882" s="82"/>
      <c r="D882" s="270">
        <f t="shared" si="57"/>
        <v>13.744461970583526</v>
      </c>
      <c r="E882" s="270">
        <f t="shared" si="58"/>
        <v>10.589950000000004</v>
      </c>
    </row>
    <row r="883" spans="1:5" x14ac:dyDescent="0.5">
      <c r="A883" s="243">
        <f t="shared" si="59"/>
        <v>0.85200000000000065</v>
      </c>
      <c r="B883" s="243">
        <f t="shared" si="56"/>
        <v>0.14799999999999935</v>
      </c>
      <c r="C883" s="82"/>
      <c r="D883" s="270">
        <f t="shared" si="57"/>
        <v>13.752329803580762</v>
      </c>
      <c r="E883" s="270">
        <f t="shared" si="58"/>
        <v>10.597400000000004</v>
      </c>
    </row>
    <row r="884" spans="1:5" x14ac:dyDescent="0.5">
      <c r="A884" s="243">
        <f t="shared" si="59"/>
        <v>0.85300000000000065</v>
      </c>
      <c r="B884" s="243">
        <f t="shared" si="56"/>
        <v>0.14699999999999935</v>
      </c>
      <c r="C884" s="82"/>
      <c r="D884" s="270">
        <f t="shared" si="57"/>
        <v>13.760197636577999</v>
      </c>
      <c r="E884" s="270">
        <f t="shared" si="58"/>
        <v>10.604850000000004</v>
      </c>
    </row>
    <row r="885" spans="1:5" x14ac:dyDescent="0.5">
      <c r="A885" s="243">
        <f t="shared" si="59"/>
        <v>0.85400000000000065</v>
      </c>
      <c r="B885" s="243">
        <f t="shared" si="56"/>
        <v>0.14599999999999935</v>
      </c>
      <c r="C885" s="82"/>
      <c r="D885" s="270">
        <f t="shared" si="57"/>
        <v>13.768065469575236</v>
      </c>
      <c r="E885" s="270">
        <f t="shared" si="58"/>
        <v>10.612300000000005</v>
      </c>
    </row>
    <row r="886" spans="1:5" x14ac:dyDescent="0.5">
      <c r="A886" s="243">
        <f t="shared" si="59"/>
        <v>0.85500000000000065</v>
      </c>
      <c r="B886" s="243">
        <f t="shared" si="56"/>
        <v>0.14499999999999935</v>
      </c>
      <c r="C886" s="82"/>
      <c r="D886" s="270">
        <f t="shared" si="57"/>
        <v>13.775933302572469</v>
      </c>
      <c r="E886" s="270">
        <f t="shared" si="58"/>
        <v>10.619750000000005</v>
      </c>
    </row>
    <row r="887" spans="1:5" x14ac:dyDescent="0.5">
      <c r="A887" s="243">
        <f t="shared" si="59"/>
        <v>0.85600000000000065</v>
      </c>
      <c r="B887" s="243">
        <f t="shared" si="56"/>
        <v>0.14399999999999935</v>
      </c>
      <c r="C887" s="82"/>
      <c r="D887" s="270">
        <f t="shared" si="57"/>
        <v>13.783801135569705</v>
      </c>
      <c r="E887" s="270">
        <f t="shared" si="58"/>
        <v>10.627200000000004</v>
      </c>
    </row>
    <row r="888" spans="1:5" x14ac:dyDescent="0.5">
      <c r="A888" s="243">
        <f t="shared" si="59"/>
        <v>0.85700000000000065</v>
      </c>
      <c r="B888" s="243">
        <f t="shared" si="56"/>
        <v>0.14299999999999935</v>
      </c>
      <c r="C888" s="82"/>
      <c r="D888" s="270">
        <f t="shared" si="57"/>
        <v>13.791668968566942</v>
      </c>
      <c r="E888" s="270">
        <f t="shared" si="58"/>
        <v>10.634650000000004</v>
      </c>
    </row>
    <row r="889" spans="1:5" x14ac:dyDescent="0.5">
      <c r="A889" s="243">
        <f t="shared" si="59"/>
        <v>0.85800000000000065</v>
      </c>
      <c r="B889" s="243">
        <f t="shared" si="56"/>
        <v>0.14199999999999935</v>
      </c>
      <c r="C889" s="82"/>
      <c r="D889" s="270">
        <f t="shared" si="57"/>
        <v>13.799536801564178</v>
      </c>
      <c r="E889" s="270">
        <f t="shared" si="58"/>
        <v>10.642100000000005</v>
      </c>
    </row>
    <row r="890" spans="1:5" x14ac:dyDescent="0.5">
      <c r="A890" s="243">
        <f t="shared" si="59"/>
        <v>0.85900000000000065</v>
      </c>
      <c r="B890" s="243">
        <f t="shared" si="56"/>
        <v>0.14099999999999935</v>
      </c>
      <c r="C890" s="82"/>
      <c r="D890" s="270">
        <f t="shared" si="57"/>
        <v>13.807404634561413</v>
      </c>
      <c r="E890" s="270">
        <f t="shared" si="58"/>
        <v>10.649550000000005</v>
      </c>
    </row>
    <row r="891" spans="1:5" x14ac:dyDescent="0.5">
      <c r="A891" s="243">
        <f t="shared" si="59"/>
        <v>0.86000000000000065</v>
      </c>
      <c r="B891" s="243">
        <f t="shared" si="56"/>
        <v>0.13999999999999935</v>
      </c>
      <c r="C891" s="82"/>
      <c r="D891" s="270">
        <f t="shared" si="57"/>
        <v>13.81527246755865</v>
      </c>
      <c r="E891" s="270">
        <f t="shared" si="58"/>
        <v>10.657000000000004</v>
      </c>
    </row>
    <row r="892" spans="1:5" x14ac:dyDescent="0.5">
      <c r="A892" s="243">
        <f t="shared" si="59"/>
        <v>0.86100000000000065</v>
      </c>
      <c r="B892" s="243">
        <f t="shared" si="56"/>
        <v>0.13899999999999935</v>
      </c>
      <c r="C892" s="82"/>
      <c r="D892" s="270">
        <f t="shared" si="57"/>
        <v>13.823140300555886</v>
      </c>
      <c r="E892" s="270">
        <f t="shared" si="58"/>
        <v>10.664450000000006</v>
      </c>
    </row>
    <row r="893" spans="1:5" x14ac:dyDescent="0.5">
      <c r="A893" s="243">
        <f t="shared" si="59"/>
        <v>0.86200000000000065</v>
      </c>
      <c r="B893" s="243">
        <f t="shared" si="56"/>
        <v>0.13799999999999935</v>
      </c>
      <c r="C893" s="82"/>
      <c r="D893" s="270">
        <f t="shared" si="57"/>
        <v>13.831008133553121</v>
      </c>
      <c r="E893" s="270">
        <f t="shared" si="58"/>
        <v>10.671900000000004</v>
      </c>
    </row>
    <row r="894" spans="1:5" x14ac:dyDescent="0.5">
      <c r="A894" s="243">
        <f t="shared" si="59"/>
        <v>0.86300000000000066</v>
      </c>
      <c r="B894" s="243">
        <f t="shared" si="56"/>
        <v>0.13699999999999934</v>
      </c>
      <c r="C894" s="82"/>
      <c r="D894" s="270">
        <f t="shared" si="57"/>
        <v>13.838875966550356</v>
      </c>
      <c r="E894" s="270">
        <f t="shared" si="58"/>
        <v>10.679350000000003</v>
      </c>
    </row>
    <row r="895" spans="1:5" x14ac:dyDescent="0.5">
      <c r="A895" s="243">
        <f t="shared" si="59"/>
        <v>0.86400000000000066</v>
      </c>
      <c r="B895" s="243">
        <f t="shared" si="56"/>
        <v>0.13599999999999934</v>
      </c>
      <c r="C895" s="82"/>
      <c r="D895" s="270">
        <f t="shared" si="57"/>
        <v>13.846743799547593</v>
      </c>
      <c r="E895" s="270">
        <f t="shared" si="58"/>
        <v>10.686800000000005</v>
      </c>
    </row>
    <row r="896" spans="1:5" x14ac:dyDescent="0.5">
      <c r="A896" s="243">
        <f t="shared" si="59"/>
        <v>0.86500000000000066</v>
      </c>
      <c r="B896" s="243">
        <f t="shared" si="56"/>
        <v>0.13499999999999934</v>
      </c>
      <c r="C896" s="82"/>
      <c r="D896" s="270">
        <f t="shared" si="57"/>
        <v>13.854611632544827</v>
      </c>
      <c r="E896" s="270">
        <f t="shared" si="58"/>
        <v>10.694250000000004</v>
      </c>
    </row>
    <row r="897" spans="1:5" x14ac:dyDescent="0.5">
      <c r="A897" s="243">
        <f t="shared" si="59"/>
        <v>0.86600000000000066</v>
      </c>
      <c r="B897" s="243">
        <f t="shared" si="56"/>
        <v>0.13399999999999934</v>
      </c>
      <c r="C897" s="82"/>
      <c r="D897" s="270">
        <f t="shared" si="57"/>
        <v>13.862479465542066</v>
      </c>
      <c r="E897" s="270">
        <f t="shared" si="58"/>
        <v>10.701700000000004</v>
      </c>
    </row>
    <row r="898" spans="1:5" x14ac:dyDescent="0.5">
      <c r="A898" s="243">
        <f t="shared" si="59"/>
        <v>0.86700000000000066</v>
      </c>
      <c r="B898" s="243">
        <f t="shared" si="56"/>
        <v>0.13299999999999934</v>
      </c>
      <c r="C898" s="82"/>
      <c r="D898" s="270">
        <f t="shared" si="57"/>
        <v>13.870347298539302</v>
      </c>
      <c r="E898" s="270">
        <f t="shared" si="58"/>
        <v>10.709150000000005</v>
      </c>
    </row>
    <row r="899" spans="1:5" x14ac:dyDescent="0.5">
      <c r="A899" s="243">
        <f t="shared" si="59"/>
        <v>0.86800000000000066</v>
      </c>
      <c r="B899" s="243">
        <f t="shared" si="56"/>
        <v>0.13199999999999934</v>
      </c>
      <c r="C899" s="82"/>
      <c r="D899" s="270">
        <f t="shared" si="57"/>
        <v>13.878215131536535</v>
      </c>
      <c r="E899" s="270">
        <f t="shared" si="58"/>
        <v>10.716600000000003</v>
      </c>
    </row>
    <row r="900" spans="1:5" x14ac:dyDescent="0.5">
      <c r="A900" s="243">
        <f t="shared" si="59"/>
        <v>0.86900000000000066</v>
      </c>
      <c r="B900" s="243">
        <f t="shared" si="56"/>
        <v>0.13099999999999934</v>
      </c>
      <c r="C900" s="82"/>
      <c r="D900" s="270">
        <f t="shared" si="57"/>
        <v>13.88608296453377</v>
      </c>
      <c r="E900" s="270">
        <f t="shared" si="58"/>
        <v>10.724050000000005</v>
      </c>
    </row>
    <row r="901" spans="1:5" x14ac:dyDescent="0.5">
      <c r="A901" s="243">
        <f t="shared" si="59"/>
        <v>0.87000000000000066</v>
      </c>
      <c r="B901" s="243">
        <f t="shared" si="56"/>
        <v>0.12999999999999934</v>
      </c>
      <c r="C901" s="82"/>
      <c r="D901" s="270">
        <f t="shared" si="57"/>
        <v>13.893950797531009</v>
      </c>
      <c r="E901" s="270">
        <f t="shared" si="58"/>
        <v>10.731500000000004</v>
      </c>
    </row>
    <row r="902" spans="1:5" x14ac:dyDescent="0.5">
      <c r="A902" s="243">
        <f t="shared" si="59"/>
        <v>0.87100000000000066</v>
      </c>
      <c r="B902" s="243">
        <f t="shared" si="56"/>
        <v>0.12899999999999934</v>
      </c>
      <c r="C902" s="82"/>
      <c r="D902" s="270">
        <f t="shared" si="57"/>
        <v>13.901818630528245</v>
      </c>
      <c r="E902" s="270">
        <f t="shared" si="58"/>
        <v>10.738950000000004</v>
      </c>
    </row>
    <row r="903" spans="1:5" x14ac:dyDescent="0.5">
      <c r="A903" s="243">
        <f t="shared" si="59"/>
        <v>0.87200000000000066</v>
      </c>
      <c r="B903" s="243">
        <f t="shared" si="56"/>
        <v>0.12799999999999934</v>
      </c>
      <c r="C903" s="82"/>
      <c r="D903" s="270">
        <f t="shared" si="57"/>
        <v>13.90968646352548</v>
      </c>
      <c r="E903" s="270">
        <f t="shared" si="58"/>
        <v>10.746400000000005</v>
      </c>
    </row>
    <row r="904" spans="1:5" x14ac:dyDescent="0.5">
      <c r="A904" s="243">
        <f t="shared" si="59"/>
        <v>0.87300000000000066</v>
      </c>
      <c r="B904" s="243">
        <f t="shared" si="56"/>
        <v>0.12699999999999934</v>
      </c>
      <c r="C904" s="82"/>
      <c r="D904" s="270">
        <f t="shared" si="57"/>
        <v>13.917554296522715</v>
      </c>
      <c r="E904" s="270">
        <f t="shared" si="58"/>
        <v>10.753850000000005</v>
      </c>
    </row>
    <row r="905" spans="1:5" x14ac:dyDescent="0.5">
      <c r="A905" s="243">
        <f t="shared" si="59"/>
        <v>0.87400000000000067</v>
      </c>
      <c r="B905" s="243">
        <f t="shared" si="56"/>
        <v>0.12599999999999933</v>
      </c>
      <c r="C905" s="82"/>
      <c r="D905" s="270">
        <f t="shared" si="57"/>
        <v>13.925422129519951</v>
      </c>
      <c r="E905" s="270">
        <f t="shared" si="58"/>
        <v>10.761300000000004</v>
      </c>
    </row>
    <row r="906" spans="1:5" x14ac:dyDescent="0.5">
      <c r="A906" s="243">
        <f t="shared" si="59"/>
        <v>0.87500000000000067</v>
      </c>
      <c r="B906" s="243">
        <f t="shared" si="56"/>
        <v>0.12499999999999933</v>
      </c>
      <c r="C906" s="82"/>
      <c r="D906" s="270">
        <f t="shared" si="57"/>
        <v>13.933289962517188</v>
      </c>
      <c r="E906" s="270">
        <f t="shared" si="58"/>
        <v>10.768750000000004</v>
      </c>
    </row>
    <row r="907" spans="1:5" x14ac:dyDescent="0.5">
      <c r="A907" s="243">
        <f t="shared" si="59"/>
        <v>0.87600000000000067</v>
      </c>
      <c r="B907" s="243">
        <f t="shared" si="56"/>
        <v>0.12399999999999933</v>
      </c>
      <c r="C907" s="82"/>
      <c r="D907" s="270">
        <f t="shared" si="57"/>
        <v>13.941157795514423</v>
      </c>
      <c r="E907" s="270">
        <f t="shared" si="58"/>
        <v>10.776200000000005</v>
      </c>
    </row>
    <row r="908" spans="1:5" x14ac:dyDescent="0.5">
      <c r="A908" s="243">
        <f t="shared" si="59"/>
        <v>0.87700000000000067</v>
      </c>
      <c r="B908" s="243">
        <f t="shared" si="56"/>
        <v>0.12299999999999933</v>
      </c>
      <c r="C908" s="82"/>
      <c r="D908" s="270">
        <f t="shared" si="57"/>
        <v>13.949025628511658</v>
      </c>
      <c r="E908" s="270">
        <f t="shared" si="58"/>
        <v>10.783650000000003</v>
      </c>
    </row>
    <row r="909" spans="1:5" x14ac:dyDescent="0.5">
      <c r="A909" s="243">
        <f t="shared" si="59"/>
        <v>0.87800000000000067</v>
      </c>
      <c r="B909" s="243">
        <f t="shared" si="56"/>
        <v>0.12199999999999933</v>
      </c>
      <c r="C909" s="82"/>
      <c r="D909" s="270">
        <f t="shared" si="57"/>
        <v>13.956893461508894</v>
      </c>
      <c r="E909" s="270">
        <f t="shared" si="58"/>
        <v>10.791100000000005</v>
      </c>
    </row>
    <row r="910" spans="1:5" x14ac:dyDescent="0.5">
      <c r="A910" s="243">
        <f t="shared" si="59"/>
        <v>0.87900000000000067</v>
      </c>
      <c r="B910" s="243">
        <f t="shared" si="56"/>
        <v>0.12099999999999933</v>
      </c>
      <c r="C910" s="82"/>
      <c r="D910" s="270">
        <f t="shared" si="57"/>
        <v>13.964761294506131</v>
      </c>
      <c r="E910" s="270">
        <f t="shared" si="58"/>
        <v>10.798550000000004</v>
      </c>
    </row>
    <row r="911" spans="1:5" x14ac:dyDescent="0.5">
      <c r="A911" s="243">
        <f t="shared" si="59"/>
        <v>0.88000000000000067</v>
      </c>
      <c r="B911" s="243">
        <f t="shared" si="56"/>
        <v>0.11999999999999933</v>
      </c>
      <c r="C911" s="82"/>
      <c r="D911" s="270">
        <f t="shared" si="57"/>
        <v>13.972629127503366</v>
      </c>
      <c r="E911" s="270">
        <f t="shared" si="58"/>
        <v>10.806000000000004</v>
      </c>
    </row>
    <row r="912" spans="1:5" x14ac:dyDescent="0.5">
      <c r="A912" s="243">
        <f t="shared" si="59"/>
        <v>0.88100000000000067</v>
      </c>
      <c r="B912" s="243">
        <f t="shared" si="56"/>
        <v>0.11899999999999933</v>
      </c>
      <c r="C912" s="82"/>
      <c r="D912" s="270">
        <f t="shared" si="57"/>
        <v>13.980496960500602</v>
      </c>
      <c r="E912" s="270">
        <f t="shared" si="58"/>
        <v>10.813450000000005</v>
      </c>
    </row>
    <row r="913" spans="1:5" x14ac:dyDescent="0.5">
      <c r="A913" s="243">
        <f t="shared" si="59"/>
        <v>0.88200000000000067</v>
      </c>
      <c r="B913" s="243">
        <f t="shared" si="56"/>
        <v>0.11799999999999933</v>
      </c>
      <c r="C913" s="82"/>
      <c r="D913" s="270">
        <f t="shared" si="57"/>
        <v>13.988364793497837</v>
      </c>
      <c r="E913" s="270">
        <f t="shared" si="58"/>
        <v>10.820900000000004</v>
      </c>
    </row>
    <row r="914" spans="1:5" x14ac:dyDescent="0.5">
      <c r="A914" s="243">
        <f t="shared" si="59"/>
        <v>0.88300000000000067</v>
      </c>
      <c r="B914" s="243">
        <f t="shared" si="56"/>
        <v>0.11699999999999933</v>
      </c>
      <c r="C914" s="82"/>
      <c r="D914" s="270">
        <f t="shared" si="57"/>
        <v>13.996232626495074</v>
      </c>
      <c r="E914" s="270">
        <f t="shared" si="58"/>
        <v>10.828350000000004</v>
      </c>
    </row>
    <row r="915" spans="1:5" x14ac:dyDescent="0.5">
      <c r="A915" s="243">
        <f t="shared" si="59"/>
        <v>0.88400000000000067</v>
      </c>
      <c r="B915" s="243">
        <f t="shared" si="56"/>
        <v>0.11599999999999933</v>
      </c>
      <c r="C915" s="82"/>
      <c r="D915" s="270">
        <f t="shared" si="57"/>
        <v>14.004100459492308</v>
      </c>
      <c r="E915" s="270">
        <f t="shared" si="58"/>
        <v>10.835800000000004</v>
      </c>
    </row>
    <row r="916" spans="1:5" x14ac:dyDescent="0.5">
      <c r="A916" s="243">
        <f t="shared" si="59"/>
        <v>0.88500000000000068</v>
      </c>
      <c r="B916" s="243">
        <f t="shared" si="56"/>
        <v>0.11499999999999932</v>
      </c>
      <c r="C916" s="82"/>
      <c r="D916" s="270">
        <f t="shared" si="57"/>
        <v>14.011968292489545</v>
      </c>
      <c r="E916" s="270">
        <f t="shared" si="58"/>
        <v>10.843250000000005</v>
      </c>
    </row>
    <row r="917" spans="1:5" x14ac:dyDescent="0.5">
      <c r="A917" s="243">
        <f t="shared" si="59"/>
        <v>0.88600000000000068</v>
      </c>
      <c r="B917" s="243">
        <f t="shared" si="56"/>
        <v>0.11399999999999932</v>
      </c>
      <c r="C917" s="82"/>
      <c r="D917" s="270">
        <f t="shared" si="57"/>
        <v>14.019836125486782</v>
      </c>
      <c r="E917" s="270">
        <f t="shared" si="58"/>
        <v>10.850700000000005</v>
      </c>
    </row>
    <row r="918" spans="1:5" x14ac:dyDescent="0.5">
      <c r="A918" s="243">
        <f t="shared" si="59"/>
        <v>0.88700000000000068</v>
      </c>
      <c r="B918" s="243">
        <f t="shared" si="56"/>
        <v>0.11299999999999932</v>
      </c>
      <c r="C918" s="82"/>
      <c r="D918" s="270">
        <f t="shared" si="57"/>
        <v>14.027703958484018</v>
      </c>
      <c r="E918" s="270">
        <f t="shared" si="58"/>
        <v>10.858150000000004</v>
      </c>
    </row>
    <row r="919" spans="1:5" x14ac:dyDescent="0.5">
      <c r="A919" s="243">
        <f t="shared" si="59"/>
        <v>0.88800000000000068</v>
      </c>
      <c r="B919" s="243">
        <f t="shared" si="56"/>
        <v>0.11199999999999932</v>
      </c>
      <c r="C919" s="82"/>
      <c r="D919" s="270">
        <f t="shared" si="57"/>
        <v>14.035571791481253</v>
      </c>
      <c r="E919" s="270">
        <f t="shared" si="58"/>
        <v>10.865600000000004</v>
      </c>
    </row>
    <row r="920" spans="1:5" x14ac:dyDescent="0.5">
      <c r="A920" s="243">
        <f t="shared" si="59"/>
        <v>0.88900000000000068</v>
      </c>
      <c r="B920" s="243">
        <f t="shared" si="56"/>
        <v>0.11099999999999932</v>
      </c>
      <c r="C920" s="82"/>
      <c r="D920" s="270">
        <f t="shared" si="57"/>
        <v>14.043439624478488</v>
      </c>
      <c r="E920" s="270">
        <f t="shared" si="58"/>
        <v>10.873050000000005</v>
      </c>
    </row>
    <row r="921" spans="1:5" x14ac:dyDescent="0.5">
      <c r="A921" s="243">
        <f t="shared" si="59"/>
        <v>0.89000000000000068</v>
      </c>
      <c r="B921" s="243">
        <f t="shared" si="56"/>
        <v>0.10999999999999932</v>
      </c>
      <c r="C921" s="82"/>
      <c r="D921" s="270">
        <f t="shared" si="57"/>
        <v>14.051307457475724</v>
      </c>
      <c r="E921" s="270">
        <f t="shared" si="58"/>
        <v>10.880500000000005</v>
      </c>
    </row>
    <row r="922" spans="1:5" x14ac:dyDescent="0.5">
      <c r="A922" s="243">
        <f t="shared" si="59"/>
        <v>0.89100000000000068</v>
      </c>
      <c r="B922" s="243">
        <f t="shared" si="56"/>
        <v>0.10899999999999932</v>
      </c>
      <c r="C922" s="82"/>
      <c r="D922" s="270">
        <f t="shared" si="57"/>
        <v>14.059175290472961</v>
      </c>
      <c r="E922" s="270">
        <f t="shared" si="58"/>
        <v>10.887950000000004</v>
      </c>
    </row>
    <row r="923" spans="1:5" x14ac:dyDescent="0.5">
      <c r="A923" s="243">
        <f t="shared" si="59"/>
        <v>0.89200000000000068</v>
      </c>
      <c r="B923" s="243">
        <f t="shared" si="56"/>
        <v>0.10799999999999932</v>
      </c>
      <c r="C923" s="82"/>
      <c r="D923" s="270">
        <f t="shared" si="57"/>
        <v>14.067043123470198</v>
      </c>
      <c r="E923" s="270">
        <f t="shared" si="58"/>
        <v>10.895400000000006</v>
      </c>
    </row>
    <row r="924" spans="1:5" x14ac:dyDescent="0.5">
      <c r="A924" s="243">
        <f t="shared" si="59"/>
        <v>0.89300000000000068</v>
      </c>
      <c r="B924" s="243">
        <f t="shared" si="56"/>
        <v>0.10699999999999932</v>
      </c>
      <c r="C924" s="82"/>
      <c r="D924" s="270">
        <f t="shared" si="57"/>
        <v>14.074910956467432</v>
      </c>
      <c r="E924" s="270">
        <f t="shared" si="58"/>
        <v>10.902850000000004</v>
      </c>
    </row>
    <row r="925" spans="1:5" x14ac:dyDescent="0.5">
      <c r="A925" s="243">
        <f t="shared" si="59"/>
        <v>0.89400000000000068</v>
      </c>
      <c r="B925" s="243">
        <f t="shared" si="56"/>
        <v>0.10599999999999932</v>
      </c>
      <c r="C925" s="82"/>
      <c r="D925" s="270">
        <f t="shared" si="57"/>
        <v>14.082778789464667</v>
      </c>
      <c r="E925" s="270">
        <f t="shared" si="58"/>
        <v>10.910300000000003</v>
      </c>
    </row>
    <row r="926" spans="1:5" x14ac:dyDescent="0.5">
      <c r="A926" s="243">
        <f t="shared" si="59"/>
        <v>0.89500000000000068</v>
      </c>
      <c r="B926" s="243">
        <f t="shared" si="56"/>
        <v>0.10499999999999932</v>
      </c>
      <c r="C926" s="82"/>
      <c r="D926" s="270">
        <f t="shared" si="57"/>
        <v>14.090646622461904</v>
      </c>
      <c r="E926" s="270">
        <f t="shared" si="58"/>
        <v>10.917750000000005</v>
      </c>
    </row>
    <row r="927" spans="1:5" x14ac:dyDescent="0.5">
      <c r="A927" s="243">
        <f t="shared" si="59"/>
        <v>0.89600000000000068</v>
      </c>
      <c r="B927" s="243">
        <f t="shared" ref="B927:B990" si="60">1-A927</f>
        <v>0.10399999999999932</v>
      </c>
      <c r="C927" s="82"/>
      <c r="D927" s="270">
        <f t="shared" ref="D927:D990" si="61">SQRT((A927*$B$7)^2+(B927*$B$8)^2+2*$B$7*A927*$B$8*B927*$D$12)</f>
        <v>14.09851445545914</v>
      </c>
      <c r="E927" s="270">
        <f t="shared" ref="E927:E990" si="62">+A927*$B$5+B927*$B$6</f>
        <v>10.925200000000004</v>
      </c>
    </row>
    <row r="928" spans="1:5" x14ac:dyDescent="0.5">
      <c r="A928" s="243">
        <f t="shared" si="59"/>
        <v>0.89700000000000069</v>
      </c>
      <c r="B928" s="243">
        <f t="shared" si="60"/>
        <v>0.10299999999999931</v>
      </c>
      <c r="C928" s="82"/>
      <c r="D928" s="270">
        <f t="shared" si="61"/>
        <v>14.106382288456375</v>
      </c>
      <c r="E928" s="270">
        <f t="shared" si="62"/>
        <v>10.932650000000004</v>
      </c>
    </row>
    <row r="929" spans="1:5" x14ac:dyDescent="0.5">
      <c r="A929" s="243">
        <f t="shared" si="59"/>
        <v>0.89800000000000069</v>
      </c>
      <c r="B929" s="243">
        <f t="shared" si="60"/>
        <v>0.10199999999999931</v>
      </c>
      <c r="C929" s="82"/>
      <c r="D929" s="270">
        <f t="shared" si="61"/>
        <v>14.114250121453612</v>
      </c>
      <c r="E929" s="270">
        <f t="shared" si="62"/>
        <v>10.940100000000005</v>
      </c>
    </row>
    <row r="930" spans="1:5" x14ac:dyDescent="0.5">
      <c r="A930" s="243">
        <f t="shared" ref="A930:A993" si="63">+A929+0.1%</f>
        <v>0.89900000000000069</v>
      </c>
      <c r="B930" s="243">
        <f t="shared" si="60"/>
        <v>0.10099999999999931</v>
      </c>
      <c r="C930" s="82"/>
      <c r="D930" s="270">
        <f t="shared" si="61"/>
        <v>14.122117954450847</v>
      </c>
      <c r="E930" s="270">
        <f t="shared" si="62"/>
        <v>10.947550000000005</v>
      </c>
    </row>
    <row r="931" spans="1:5" x14ac:dyDescent="0.5">
      <c r="A931" s="243">
        <f t="shared" si="63"/>
        <v>0.90000000000000069</v>
      </c>
      <c r="B931" s="243">
        <f t="shared" si="60"/>
        <v>9.9999999999999312E-2</v>
      </c>
      <c r="C931" s="82"/>
      <c r="D931" s="270">
        <f t="shared" si="61"/>
        <v>14.129985787448083</v>
      </c>
      <c r="E931" s="270">
        <f t="shared" si="62"/>
        <v>10.955000000000005</v>
      </c>
    </row>
    <row r="932" spans="1:5" x14ac:dyDescent="0.5">
      <c r="A932" s="243">
        <f t="shared" si="63"/>
        <v>0.90100000000000069</v>
      </c>
      <c r="B932" s="243">
        <f t="shared" si="60"/>
        <v>9.8999999999999311E-2</v>
      </c>
      <c r="C932" s="82"/>
      <c r="D932" s="270">
        <f t="shared" si="61"/>
        <v>14.137853620445318</v>
      </c>
      <c r="E932" s="270">
        <f t="shared" si="62"/>
        <v>10.962450000000004</v>
      </c>
    </row>
    <row r="933" spans="1:5" x14ac:dyDescent="0.5">
      <c r="A933" s="243">
        <f t="shared" si="63"/>
        <v>0.90200000000000069</v>
      </c>
      <c r="B933" s="243">
        <f t="shared" si="60"/>
        <v>9.799999999999931E-2</v>
      </c>
      <c r="C933" s="82"/>
      <c r="D933" s="270">
        <f t="shared" si="61"/>
        <v>14.145721453442555</v>
      </c>
      <c r="E933" s="270">
        <f t="shared" si="62"/>
        <v>10.969900000000004</v>
      </c>
    </row>
    <row r="934" spans="1:5" x14ac:dyDescent="0.5">
      <c r="A934" s="243">
        <f t="shared" si="63"/>
        <v>0.90300000000000069</v>
      </c>
      <c r="B934" s="243">
        <f t="shared" si="60"/>
        <v>9.6999999999999309E-2</v>
      </c>
      <c r="C934" s="82"/>
      <c r="D934" s="270">
        <f t="shared" si="61"/>
        <v>14.153589286439789</v>
      </c>
      <c r="E934" s="270">
        <f t="shared" si="62"/>
        <v>10.977350000000005</v>
      </c>
    </row>
    <row r="935" spans="1:5" x14ac:dyDescent="0.5">
      <c r="A935" s="243">
        <f t="shared" si="63"/>
        <v>0.90400000000000069</v>
      </c>
      <c r="B935" s="243">
        <f t="shared" si="60"/>
        <v>9.5999999999999308E-2</v>
      </c>
      <c r="C935" s="82"/>
      <c r="D935" s="270">
        <f t="shared" si="61"/>
        <v>14.161457119437026</v>
      </c>
      <c r="E935" s="270">
        <f t="shared" si="62"/>
        <v>10.984800000000005</v>
      </c>
    </row>
    <row r="936" spans="1:5" x14ac:dyDescent="0.5">
      <c r="A936" s="243">
        <f t="shared" si="63"/>
        <v>0.90500000000000069</v>
      </c>
      <c r="B936" s="243">
        <f t="shared" si="60"/>
        <v>9.4999999999999307E-2</v>
      </c>
      <c r="C936" s="82"/>
      <c r="D936" s="270">
        <f t="shared" si="61"/>
        <v>14.169324952434261</v>
      </c>
      <c r="E936" s="270">
        <f t="shared" si="62"/>
        <v>10.992250000000004</v>
      </c>
    </row>
    <row r="937" spans="1:5" x14ac:dyDescent="0.5">
      <c r="A937" s="243">
        <f t="shared" si="63"/>
        <v>0.90600000000000069</v>
      </c>
      <c r="B937" s="243">
        <f t="shared" si="60"/>
        <v>9.3999999999999306E-2</v>
      </c>
      <c r="C937" s="82"/>
      <c r="D937" s="270">
        <f t="shared" si="61"/>
        <v>14.177192785431497</v>
      </c>
      <c r="E937" s="270">
        <f t="shared" si="62"/>
        <v>10.999700000000004</v>
      </c>
    </row>
    <row r="938" spans="1:5" x14ac:dyDescent="0.5">
      <c r="A938" s="243">
        <f t="shared" si="63"/>
        <v>0.90700000000000069</v>
      </c>
      <c r="B938" s="243">
        <f t="shared" si="60"/>
        <v>9.2999999999999305E-2</v>
      </c>
      <c r="C938" s="82"/>
      <c r="D938" s="270">
        <f t="shared" si="61"/>
        <v>14.185060618428732</v>
      </c>
      <c r="E938" s="270">
        <f t="shared" si="62"/>
        <v>11.007150000000005</v>
      </c>
    </row>
    <row r="939" spans="1:5" x14ac:dyDescent="0.5">
      <c r="A939" s="243">
        <f t="shared" si="63"/>
        <v>0.9080000000000007</v>
      </c>
      <c r="B939" s="243">
        <f t="shared" si="60"/>
        <v>9.1999999999999305E-2</v>
      </c>
      <c r="C939" s="82"/>
      <c r="D939" s="270">
        <f t="shared" si="61"/>
        <v>14.192928451425971</v>
      </c>
      <c r="E939" s="270">
        <f t="shared" si="62"/>
        <v>11.014600000000003</v>
      </c>
    </row>
    <row r="940" spans="1:5" x14ac:dyDescent="0.5">
      <c r="A940" s="243">
        <f t="shared" si="63"/>
        <v>0.9090000000000007</v>
      </c>
      <c r="B940" s="243">
        <f t="shared" si="60"/>
        <v>9.0999999999999304E-2</v>
      </c>
      <c r="C940" s="82"/>
      <c r="D940" s="270">
        <f t="shared" si="61"/>
        <v>14.200796284423205</v>
      </c>
      <c r="E940" s="270">
        <f t="shared" si="62"/>
        <v>11.022050000000005</v>
      </c>
    </row>
    <row r="941" spans="1:5" x14ac:dyDescent="0.5">
      <c r="A941" s="243">
        <f t="shared" si="63"/>
        <v>0.9100000000000007</v>
      </c>
      <c r="B941" s="243">
        <f t="shared" si="60"/>
        <v>8.9999999999999303E-2</v>
      </c>
      <c r="C941" s="82"/>
      <c r="D941" s="270">
        <f t="shared" si="61"/>
        <v>14.20866411742044</v>
      </c>
      <c r="E941" s="270">
        <f t="shared" si="62"/>
        <v>11.029500000000004</v>
      </c>
    </row>
    <row r="942" spans="1:5" x14ac:dyDescent="0.5">
      <c r="A942" s="243">
        <f t="shared" si="63"/>
        <v>0.9110000000000007</v>
      </c>
      <c r="B942" s="243">
        <f t="shared" si="60"/>
        <v>8.8999999999999302E-2</v>
      </c>
      <c r="C942" s="82"/>
      <c r="D942" s="270">
        <f t="shared" si="61"/>
        <v>14.216531950417679</v>
      </c>
      <c r="E942" s="270">
        <f t="shared" si="62"/>
        <v>11.036950000000004</v>
      </c>
    </row>
    <row r="943" spans="1:5" x14ac:dyDescent="0.5">
      <c r="A943" s="243">
        <f t="shared" si="63"/>
        <v>0.9120000000000007</v>
      </c>
      <c r="B943" s="243">
        <f t="shared" si="60"/>
        <v>8.7999999999999301E-2</v>
      </c>
      <c r="C943" s="82"/>
      <c r="D943" s="270">
        <f t="shared" si="61"/>
        <v>14.224399783414913</v>
      </c>
      <c r="E943" s="270">
        <f t="shared" si="62"/>
        <v>11.044400000000005</v>
      </c>
    </row>
    <row r="944" spans="1:5" x14ac:dyDescent="0.5">
      <c r="A944" s="243">
        <f t="shared" si="63"/>
        <v>0.9130000000000007</v>
      </c>
      <c r="B944" s="243">
        <f t="shared" si="60"/>
        <v>8.69999999999993E-2</v>
      </c>
      <c r="C944" s="82"/>
      <c r="D944" s="270">
        <f t="shared" si="61"/>
        <v>14.232267616412148</v>
      </c>
      <c r="E944" s="270">
        <f t="shared" si="62"/>
        <v>11.051850000000004</v>
      </c>
    </row>
    <row r="945" spans="1:5" x14ac:dyDescent="0.5">
      <c r="A945" s="243">
        <f t="shared" si="63"/>
        <v>0.9140000000000007</v>
      </c>
      <c r="B945" s="243">
        <f t="shared" si="60"/>
        <v>8.5999999999999299E-2</v>
      </c>
      <c r="C945" s="82"/>
      <c r="D945" s="270">
        <f t="shared" si="61"/>
        <v>14.240135449409385</v>
      </c>
      <c r="E945" s="270">
        <f t="shared" si="62"/>
        <v>11.059300000000006</v>
      </c>
    </row>
    <row r="946" spans="1:5" x14ac:dyDescent="0.5">
      <c r="A946" s="243">
        <f t="shared" si="63"/>
        <v>0.9150000000000007</v>
      </c>
      <c r="B946" s="243">
        <f t="shared" si="60"/>
        <v>8.4999999999999298E-2</v>
      </c>
      <c r="C946" s="82"/>
      <c r="D946" s="270">
        <f t="shared" si="61"/>
        <v>14.24800328240662</v>
      </c>
      <c r="E946" s="270">
        <f t="shared" si="62"/>
        <v>11.066750000000004</v>
      </c>
    </row>
    <row r="947" spans="1:5" x14ac:dyDescent="0.5">
      <c r="A947" s="243">
        <f t="shared" si="63"/>
        <v>0.9160000000000007</v>
      </c>
      <c r="B947" s="243">
        <f t="shared" si="60"/>
        <v>8.3999999999999297E-2</v>
      </c>
      <c r="C947" s="82"/>
      <c r="D947" s="270">
        <f t="shared" si="61"/>
        <v>14.255871115403856</v>
      </c>
      <c r="E947" s="270">
        <f t="shared" si="62"/>
        <v>11.074200000000005</v>
      </c>
    </row>
    <row r="948" spans="1:5" x14ac:dyDescent="0.5">
      <c r="A948" s="243">
        <f t="shared" si="63"/>
        <v>0.9170000000000007</v>
      </c>
      <c r="B948" s="243">
        <f t="shared" si="60"/>
        <v>8.2999999999999297E-2</v>
      </c>
      <c r="C948" s="82"/>
      <c r="D948" s="270">
        <f t="shared" si="61"/>
        <v>14.263738948401091</v>
      </c>
      <c r="E948" s="270">
        <f t="shared" si="62"/>
        <v>11.081650000000005</v>
      </c>
    </row>
    <row r="949" spans="1:5" x14ac:dyDescent="0.5">
      <c r="A949" s="243">
        <f t="shared" si="63"/>
        <v>0.9180000000000007</v>
      </c>
      <c r="B949" s="243">
        <f t="shared" si="60"/>
        <v>8.1999999999999296E-2</v>
      </c>
      <c r="C949" s="82"/>
      <c r="D949" s="270">
        <f t="shared" si="61"/>
        <v>14.271606781398326</v>
      </c>
      <c r="E949" s="270">
        <f t="shared" si="62"/>
        <v>11.089100000000006</v>
      </c>
    </row>
    <row r="950" spans="1:5" x14ac:dyDescent="0.5">
      <c r="A950" s="243">
        <f t="shared" si="63"/>
        <v>0.91900000000000071</v>
      </c>
      <c r="B950" s="243">
        <f t="shared" si="60"/>
        <v>8.0999999999999295E-2</v>
      </c>
      <c r="C950" s="82"/>
      <c r="D950" s="270">
        <f t="shared" si="61"/>
        <v>14.279474614395564</v>
      </c>
      <c r="E950" s="270">
        <f t="shared" si="62"/>
        <v>11.096550000000004</v>
      </c>
    </row>
    <row r="951" spans="1:5" x14ac:dyDescent="0.5">
      <c r="A951" s="243">
        <f t="shared" si="63"/>
        <v>0.92000000000000071</v>
      </c>
      <c r="B951" s="243">
        <f t="shared" si="60"/>
        <v>7.9999999999999294E-2</v>
      </c>
      <c r="C951" s="82"/>
      <c r="D951" s="270">
        <f t="shared" si="61"/>
        <v>14.287342447392799</v>
      </c>
      <c r="E951" s="270">
        <f t="shared" si="62"/>
        <v>11.104000000000005</v>
      </c>
    </row>
    <row r="952" spans="1:5" x14ac:dyDescent="0.5">
      <c r="A952" s="243">
        <f t="shared" si="63"/>
        <v>0.92100000000000071</v>
      </c>
      <c r="B952" s="243">
        <f t="shared" si="60"/>
        <v>7.8999999999999293E-2</v>
      </c>
      <c r="C952" s="82"/>
      <c r="D952" s="270">
        <f t="shared" si="61"/>
        <v>14.295210280390036</v>
      </c>
      <c r="E952" s="270">
        <f t="shared" si="62"/>
        <v>11.111450000000005</v>
      </c>
    </row>
    <row r="953" spans="1:5" x14ac:dyDescent="0.5">
      <c r="A953" s="243">
        <f t="shared" si="63"/>
        <v>0.92200000000000071</v>
      </c>
      <c r="B953" s="243">
        <f t="shared" si="60"/>
        <v>7.7999999999999292E-2</v>
      </c>
      <c r="C953" s="82"/>
      <c r="D953" s="270">
        <f t="shared" si="61"/>
        <v>14.30307811338727</v>
      </c>
      <c r="E953" s="270">
        <f t="shared" si="62"/>
        <v>11.118900000000004</v>
      </c>
    </row>
    <row r="954" spans="1:5" x14ac:dyDescent="0.5">
      <c r="A954" s="243">
        <f t="shared" si="63"/>
        <v>0.92300000000000071</v>
      </c>
      <c r="B954" s="243">
        <f t="shared" si="60"/>
        <v>7.6999999999999291E-2</v>
      </c>
      <c r="C954" s="82"/>
      <c r="D954" s="270">
        <f t="shared" si="61"/>
        <v>14.310945946384507</v>
      </c>
      <c r="E954" s="270">
        <f t="shared" si="62"/>
        <v>11.126350000000006</v>
      </c>
    </row>
    <row r="955" spans="1:5" x14ac:dyDescent="0.5">
      <c r="A955" s="243">
        <f t="shared" si="63"/>
        <v>0.92400000000000071</v>
      </c>
      <c r="B955" s="243">
        <f t="shared" si="60"/>
        <v>7.599999999999929E-2</v>
      </c>
      <c r="C955" s="82"/>
      <c r="D955" s="270">
        <f t="shared" si="61"/>
        <v>14.318813779381742</v>
      </c>
      <c r="E955" s="270">
        <f t="shared" si="62"/>
        <v>11.133800000000004</v>
      </c>
    </row>
    <row r="956" spans="1:5" x14ac:dyDescent="0.5">
      <c r="A956" s="243">
        <f t="shared" si="63"/>
        <v>0.92500000000000071</v>
      </c>
      <c r="B956" s="243">
        <f t="shared" si="60"/>
        <v>7.4999999999999289E-2</v>
      </c>
      <c r="C956" s="82"/>
      <c r="D956" s="270">
        <f t="shared" si="61"/>
        <v>14.326681612378978</v>
      </c>
      <c r="E956" s="270">
        <f t="shared" si="62"/>
        <v>11.141250000000003</v>
      </c>
    </row>
    <row r="957" spans="1:5" x14ac:dyDescent="0.5">
      <c r="A957" s="243">
        <f t="shared" si="63"/>
        <v>0.92600000000000071</v>
      </c>
      <c r="B957" s="243">
        <f t="shared" si="60"/>
        <v>7.3999999999999289E-2</v>
      </c>
      <c r="C957" s="82"/>
      <c r="D957" s="270">
        <f t="shared" si="61"/>
        <v>14.334549445376213</v>
      </c>
      <c r="E957" s="270">
        <f t="shared" si="62"/>
        <v>11.148700000000005</v>
      </c>
    </row>
    <row r="958" spans="1:5" x14ac:dyDescent="0.5">
      <c r="A958" s="243">
        <f t="shared" si="63"/>
        <v>0.92700000000000071</v>
      </c>
      <c r="B958" s="243">
        <f t="shared" si="60"/>
        <v>7.2999999999999288E-2</v>
      </c>
      <c r="C958" s="82"/>
      <c r="D958" s="270">
        <f t="shared" si="61"/>
        <v>14.34241727837345</v>
      </c>
      <c r="E958" s="270">
        <f t="shared" si="62"/>
        <v>11.156150000000004</v>
      </c>
    </row>
    <row r="959" spans="1:5" x14ac:dyDescent="0.5">
      <c r="A959" s="243">
        <f t="shared" si="63"/>
        <v>0.92800000000000071</v>
      </c>
      <c r="B959" s="243">
        <f t="shared" si="60"/>
        <v>7.1999999999999287E-2</v>
      </c>
      <c r="C959" s="82"/>
      <c r="D959" s="270">
        <f t="shared" si="61"/>
        <v>14.350285111370686</v>
      </c>
      <c r="E959" s="270">
        <f t="shared" si="62"/>
        <v>11.163600000000004</v>
      </c>
    </row>
    <row r="960" spans="1:5" x14ac:dyDescent="0.5">
      <c r="A960" s="243">
        <f t="shared" si="63"/>
        <v>0.92900000000000071</v>
      </c>
      <c r="B960" s="243">
        <f t="shared" si="60"/>
        <v>7.0999999999999286E-2</v>
      </c>
      <c r="C960" s="82"/>
      <c r="D960" s="270">
        <f t="shared" si="61"/>
        <v>14.358152944367921</v>
      </c>
      <c r="E960" s="270">
        <f t="shared" si="62"/>
        <v>11.171050000000005</v>
      </c>
    </row>
    <row r="961" spans="1:5" x14ac:dyDescent="0.5">
      <c r="A961" s="243">
        <f t="shared" si="63"/>
        <v>0.93000000000000071</v>
      </c>
      <c r="B961" s="243">
        <f t="shared" si="60"/>
        <v>6.9999999999999285E-2</v>
      </c>
      <c r="C961" s="82"/>
      <c r="D961" s="270">
        <f t="shared" si="61"/>
        <v>14.366020777365158</v>
      </c>
      <c r="E961" s="270">
        <f t="shared" si="62"/>
        <v>11.178500000000005</v>
      </c>
    </row>
    <row r="962" spans="1:5" x14ac:dyDescent="0.5">
      <c r="A962" s="243">
        <f t="shared" si="63"/>
        <v>0.93100000000000072</v>
      </c>
      <c r="B962" s="243">
        <f t="shared" si="60"/>
        <v>6.8999999999999284E-2</v>
      </c>
      <c r="C962" s="82"/>
      <c r="D962" s="270">
        <f t="shared" si="61"/>
        <v>14.373888610362393</v>
      </c>
      <c r="E962" s="270">
        <f t="shared" si="62"/>
        <v>11.185950000000005</v>
      </c>
    </row>
    <row r="963" spans="1:5" x14ac:dyDescent="0.5">
      <c r="A963" s="243">
        <f t="shared" si="63"/>
        <v>0.93200000000000072</v>
      </c>
      <c r="B963" s="243">
        <f t="shared" si="60"/>
        <v>6.7999999999999283E-2</v>
      </c>
      <c r="C963" s="82"/>
      <c r="D963" s="270">
        <f t="shared" si="61"/>
        <v>14.381756443359629</v>
      </c>
      <c r="E963" s="270">
        <f t="shared" si="62"/>
        <v>11.193400000000004</v>
      </c>
    </row>
    <row r="964" spans="1:5" x14ac:dyDescent="0.5">
      <c r="A964" s="243">
        <f t="shared" si="63"/>
        <v>0.93300000000000072</v>
      </c>
      <c r="B964" s="243">
        <f t="shared" si="60"/>
        <v>6.6999999999999282E-2</v>
      </c>
      <c r="C964" s="82"/>
      <c r="D964" s="270">
        <f t="shared" si="61"/>
        <v>14.389624276356866</v>
      </c>
      <c r="E964" s="270">
        <f t="shared" si="62"/>
        <v>11.200850000000004</v>
      </c>
    </row>
    <row r="965" spans="1:5" x14ac:dyDescent="0.5">
      <c r="A965" s="243">
        <f t="shared" si="63"/>
        <v>0.93400000000000072</v>
      </c>
      <c r="B965" s="243">
        <f t="shared" si="60"/>
        <v>6.5999999999999281E-2</v>
      </c>
      <c r="C965" s="82"/>
      <c r="D965" s="270">
        <f t="shared" si="61"/>
        <v>14.397492109354101</v>
      </c>
      <c r="E965" s="270">
        <f t="shared" si="62"/>
        <v>11.208300000000005</v>
      </c>
    </row>
    <row r="966" spans="1:5" x14ac:dyDescent="0.5">
      <c r="A966" s="243">
        <f t="shared" si="63"/>
        <v>0.93500000000000072</v>
      </c>
      <c r="B966" s="243">
        <f t="shared" si="60"/>
        <v>6.4999999999999281E-2</v>
      </c>
      <c r="C966" s="82"/>
      <c r="D966" s="270">
        <f t="shared" si="61"/>
        <v>14.405359942351335</v>
      </c>
      <c r="E966" s="270">
        <f t="shared" si="62"/>
        <v>11.215750000000005</v>
      </c>
    </row>
    <row r="967" spans="1:5" x14ac:dyDescent="0.5">
      <c r="A967" s="243">
        <f t="shared" si="63"/>
        <v>0.93600000000000072</v>
      </c>
      <c r="B967" s="243">
        <f t="shared" si="60"/>
        <v>6.399999999999928E-2</v>
      </c>
      <c r="C967" s="82"/>
      <c r="D967" s="270">
        <f t="shared" si="61"/>
        <v>14.413227775348572</v>
      </c>
      <c r="E967" s="270">
        <f t="shared" si="62"/>
        <v>11.223200000000004</v>
      </c>
    </row>
    <row r="968" spans="1:5" x14ac:dyDescent="0.5">
      <c r="A968" s="243">
        <f t="shared" si="63"/>
        <v>0.93700000000000072</v>
      </c>
      <c r="B968" s="243">
        <f t="shared" si="60"/>
        <v>6.2999999999999279E-2</v>
      </c>
      <c r="C968" s="82"/>
      <c r="D968" s="270">
        <f t="shared" si="61"/>
        <v>14.421095608345809</v>
      </c>
      <c r="E968" s="270">
        <f t="shared" si="62"/>
        <v>11.230650000000006</v>
      </c>
    </row>
    <row r="969" spans="1:5" x14ac:dyDescent="0.5">
      <c r="A969" s="243">
        <f t="shared" si="63"/>
        <v>0.93800000000000072</v>
      </c>
      <c r="B969" s="243">
        <f t="shared" si="60"/>
        <v>6.1999999999999278E-2</v>
      </c>
      <c r="C969" s="82"/>
      <c r="D969" s="270">
        <f t="shared" si="61"/>
        <v>14.428963441343043</v>
      </c>
      <c r="E969" s="270">
        <f t="shared" si="62"/>
        <v>11.238100000000005</v>
      </c>
    </row>
    <row r="970" spans="1:5" x14ac:dyDescent="0.5">
      <c r="A970" s="243">
        <f t="shared" si="63"/>
        <v>0.93900000000000072</v>
      </c>
      <c r="B970" s="243">
        <f t="shared" si="60"/>
        <v>6.0999999999999277E-2</v>
      </c>
      <c r="C970" s="82"/>
      <c r="D970" s="270">
        <f t="shared" si="61"/>
        <v>14.436831274340278</v>
      </c>
      <c r="E970" s="270">
        <f t="shared" si="62"/>
        <v>11.245550000000003</v>
      </c>
    </row>
    <row r="971" spans="1:5" x14ac:dyDescent="0.5">
      <c r="A971" s="243">
        <f t="shared" si="63"/>
        <v>0.94000000000000072</v>
      </c>
      <c r="B971" s="243">
        <f t="shared" si="60"/>
        <v>5.9999999999999276E-2</v>
      </c>
      <c r="C971" s="82"/>
      <c r="D971" s="270">
        <f t="shared" si="61"/>
        <v>14.444699107337517</v>
      </c>
      <c r="E971" s="270">
        <f t="shared" si="62"/>
        <v>11.253000000000005</v>
      </c>
    </row>
    <row r="972" spans="1:5" x14ac:dyDescent="0.5">
      <c r="A972" s="243">
        <f t="shared" si="63"/>
        <v>0.94100000000000072</v>
      </c>
      <c r="B972" s="243">
        <f t="shared" si="60"/>
        <v>5.8999999999999275E-2</v>
      </c>
      <c r="C972" s="82"/>
      <c r="D972" s="270">
        <f t="shared" si="61"/>
        <v>14.452566940334751</v>
      </c>
      <c r="E972" s="270">
        <f t="shared" si="62"/>
        <v>11.260450000000004</v>
      </c>
    </row>
    <row r="973" spans="1:5" x14ac:dyDescent="0.5">
      <c r="A973" s="243">
        <f t="shared" si="63"/>
        <v>0.94200000000000073</v>
      </c>
      <c r="B973" s="243">
        <f t="shared" si="60"/>
        <v>5.7999999999999274E-2</v>
      </c>
      <c r="C973" s="82"/>
      <c r="D973" s="270">
        <f t="shared" si="61"/>
        <v>14.460434773331986</v>
      </c>
      <c r="E973" s="270">
        <f t="shared" si="62"/>
        <v>11.267900000000004</v>
      </c>
    </row>
    <row r="974" spans="1:5" x14ac:dyDescent="0.5">
      <c r="A974" s="243">
        <f t="shared" si="63"/>
        <v>0.94300000000000073</v>
      </c>
      <c r="B974" s="243">
        <f t="shared" si="60"/>
        <v>5.6999999999999273E-2</v>
      </c>
      <c r="C974" s="82"/>
      <c r="D974" s="270">
        <f t="shared" si="61"/>
        <v>14.468302606329223</v>
      </c>
      <c r="E974" s="270">
        <f t="shared" si="62"/>
        <v>11.275350000000005</v>
      </c>
    </row>
    <row r="975" spans="1:5" x14ac:dyDescent="0.5">
      <c r="A975" s="243">
        <f t="shared" si="63"/>
        <v>0.94400000000000073</v>
      </c>
      <c r="B975" s="243">
        <f t="shared" si="60"/>
        <v>5.5999999999999273E-2</v>
      </c>
      <c r="C975" s="82"/>
      <c r="D975" s="270">
        <f t="shared" si="61"/>
        <v>14.476170439326458</v>
      </c>
      <c r="E975" s="270">
        <f t="shared" si="62"/>
        <v>11.282800000000005</v>
      </c>
    </row>
    <row r="976" spans="1:5" x14ac:dyDescent="0.5">
      <c r="A976" s="243">
        <f t="shared" si="63"/>
        <v>0.94500000000000073</v>
      </c>
      <c r="B976" s="243">
        <f t="shared" si="60"/>
        <v>5.4999999999999272E-2</v>
      </c>
      <c r="C976" s="82"/>
      <c r="D976" s="270">
        <f t="shared" si="61"/>
        <v>14.484038272323694</v>
      </c>
      <c r="E976" s="270">
        <f t="shared" si="62"/>
        <v>11.290250000000006</v>
      </c>
    </row>
    <row r="977" spans="1:5" x14ac:dyDescent="0.5">
      <c r="A977" s="243">
        <f t="shared" si="63"/>
        <v>0.94600000000000073</v>
      </c>
      <c r="B977" s="243">
        <f t="shared" si="60"/>
        <v>5.3999999999999271E-2</v>
      </c>
      <c r="C977" s="82"/>
      <c r="D977" s="270">
        <f t="shared" si="61"/>
        <v>14.491906105320931</v>
      </c>
      <c r="E977" s="270">
        <f t="shared" si="62"/>
        <v>11.297700000000004</v>
      </c>
    </row>
    <row r="978" spans="1:5" x14ac:dyDescent="0.5">
      <c r="A978" s="243">
        <f t="shared" si="63"/>
        <v>0.94700000000000073</v>
      </c>
      <c r="B978" s="243">
        <f t="shared" si="60"/>
        <v>5.299999999999927E-2</v>
      </c>
      <c r="C978" s="82"/>
      <c r="D978" s="270">
        <f t="shared" si="61"/>
        <v>14.499773938318166</v>
      </c>
      <c r="E978" s="270">
        <f t="shared" si="62"/>
        <v>11.305150000000005</v>
      </c>
    </row>
    <row r="979" spans="1:5" x14ac:dyDescent="0.5">
      <c r="A979" s="243">
        <f t="shared" si="63"/>
        <v>0.94800000000000073</v>
      </c>
      <c r="B979" s="243">
        <f t="shared" si="60"/>
        <v>5.1999999999999269E-2</v>
      </c>
      <c r="C979" s="82"/>
      <c r="D979" s="270">
        <f t="shared" si="61"/>
        <v>14.507641771315402</v>
      </c>
      <c r="E979" s="270">
        <f t="shared" si="62"/>
        <v>11.312600000000005</v>
      </c>
    </row>
    <row r="980" spans="1:5" x14ac:dyDescent="0.5">
      <c r="A980" s="243">
        <f t="shared" si="63"/>
        <v>0.94900000000000073</v>
      </c>
      <c r="B980" s="243">
        <f t="shared" si="60"/>
        <v>5.0999999999999268E-2</v>
      </c>
      <c r="C980" s="82"/>
      <c r="D980" s="270">
        <f t="shared" si="61"/>
        <v>14.515509604312639</v>
      </c>
      <c r="E980" s="270">
        <f t="shared" si="62"/>
        <v>11.320050000000005</v>
      </c>
    </row>
    <row r="981" spans="1:5" x14ac:dyDescent="0.5">
      <c r="A981" s="243">
        <f t="shared" si="63"/>
        <v>0.95000000000000073</v>
      </c>
      <c r="B981" s="243">
        <f t="shared" si="60"/>
        <v>4.9999999999999267E-2</v>
      </c>
      <c r="C981" s="82"/>
      <c r="D981" s="270">
        <f t="shared" si="61"/>
        <v>14.523377437309874</v>
      </c>
      <c r="E981" s="270">
        <f t="shared" si="62"/>
        <v>11.327500000000004</v>
      </c>
    </row>
    <row r="982" spans="1:5" x14ac:dyDescent="0.5">
      <c r="A982" s="243">
        <f t="shared" si="63"/>
        <v>0.95100000000000073</v>
      </c>
      <c r="B982" s="243">
        <f t="shared" si="60"/>
        <v>4.8999999999999266E-2</v>
      </c>
      <c r="C982" s="82"/>
      <c r="D982" s="270">
        <f t="shared" si="61"/>
        <v>14.531245270307108</v>
      </c>
      <c r="E982" s="270">
        <f t="shared" si="62"/>
        <v>11.334950000000005</v>
      </c>
    </row>
    <row r="983" spans="1:5" x14ac:dyDescent="0.5">
      <c r="A983" s="243">
        <f t="shared" si="63"/>
        <v>0.95200000000000073</v>
      </c>
      <c r="B983" s="243">
        <f t="shared" si="60"/>
        <v>4.7999999999999265E-2</v>
      </c>
      <c r="C983" s="82"/>
      <c r="D983" s="270">
        <f t="shared" si="61"/>
        <v>14.539113103304345</v>
      </c>
      <c r="E983" s="270">
        <f t="shared" si="62"/>
        <v>11.342400000000005</v>
      </c>
    </row>
    <row r="984" spans="1:5" x14ac:dyDescent="0.5">
      <c r="A984" s="243">
        <f t="shared" si="63"/>
        <v>0.95300000000000074</v>
      </c>
      <c r="B984" s="243">
        <f t="shared" si="60"/>
        <v>4.6999999999999265E-2</v>
      </c>
      <c r="C984" s="82"/>
      <c r="D984" s="270">
        <f t="shared" si="61"/>
        <v>14.546980936301582</v>
      </c>
      <c r="E984" s="270">
        <f t="shared" si="62"/>
        <v>11.349850000000004</v>
      </c>
    </row>
    <row r="985" spans="1:5" x14ac:dyDescent="0.5">
      <c r="A985" s="243">
        <f t="shared" si="63"/>
        <v>0.95400000000000074</v>
      </c>
      <c r="B985" s="243">
        <f t="shared" si="60"/>
        <v>4.5999999999999264E-2</v>
      </c>
      <c r="C985" s="82"/>
      <c r="D985" s="270">
        <f t="shared" si="61"/>
        <v>14.554848769298818</v>
      </c>
      <c r="E985" s="270">
        <f t="shared" si="62"/>
        <v>11.357300000000006</v>
      </c>
    </row>
    <row r="986" spans="1:5" x14ac:dyDescent="0.5">
      <c r="A986" s="243">
        <f t="shared" si="63"/>
        <v>0.95500000000000074</v>
      </c>
      <c r="B986" s="243">
        <f t="shared" si="60"/>
        <v>4.4999999999999263E-2</v>
      </c>
      <c r="C986" s="82"/>
      <c r="D986" s="270">
        <f t="shared" si="61"/>
        <v>14.562716602296051</v>
      </c>
      <c r="E986" s="270">
        <f t="shared" si="62"/>
        <v>11.364750000000004</v>
      </c>
    </row>
    <row r="987" spans="1:5" x14ac:dyDescent="0.5">
      <c r="A987" s="243">
        <f t="shared" si="63"/>
        <v>0.95600000000000074</v>
      </c>
      <c r="B987" s="243">
        <f t="shared" si="60"/>
        <v>4.3999999999999262E-2</v>
      </c>
      <c r="C987" s="82"/>
      <c r="D987" s="270">
        <f t="shared" si="61"/>
        <v>14.570584435293288</v>
      </c>
      <c r="E987" s="270">
        <f t="shared" si="62"/>
        <v>11.372200000000005</v>
      </c>
    </row>
    <row r="988" spans="1:5" x14ac:dyDescent="0.5">
      <c r="A988" s="243">
        <f t="shared" si="63"/>
        <v>0.95700000000000074</v>
      </c>
      <c r="B988" s="243">
        <f t="shared" si="60"/>
        <v>4.2999999999999261E-2</v>
      </c>
      <c r="C988" s="82"/>
      <c r="D988" s="270">
        <f t="shared" si="61"/>
        <v>14.578452268290526</v>
      </c>
      <c r="E988" s="270">
        <f t="shared" si="62"/>
        <v>11.379650000000005</v>
      </c>
    </row>
    <row r="989" spans="1:5" x14ac:dyDescent="0.5">
      <c r="A989" s="243">
        <f t="shared" si="63"/>
        <v>0.95800000000000074</v>
      </c>
      <c r="B989" s="243">
        <f t="shared" si="60"/>
        <v>4.199999999999926E-2</v>
      </c>
      <c r="C989" s="82"/>
      <c r="D989" s="270">
        <f t="shared" si="61"/>
        <v>14.586320101287761</v>
      </c>
      <c r="E989" s="270">
        <f t="shared" si="62"/>
        <v>11.387100000000004</v>
      </c>
    </row>
    <row r="990" spans="1:5" x14ac:dyDescent="0.5">
      <c r="A990" s="243">
        <f t="shared" si="63"/>
        <v>0.95900000000000074</v>
      </c>
      <c r="B990" s="243">
        <f t="shared" si="60"/>
        <v>4.0999999999999259E-2</v>
      </c>
      <c r="C990" s="82"/>
      <c r="D990" s="270">
        <f t="shared" si="61"/>
        <v>14.594187934284996</v>
      </c>
      <c r="E990" s="270">
        <f t="shared" si="62"/>
        <v>11.394550000000006</v>
      </c>
    </row>
    <row r="991" spans="1:5" x14ac:dyDescent="0.5">
      <c r="A991" s="243">
        <f t="shared" si="63"/>
        <v>0.96000000000000074</v>
      </c>
      <c r="B991" s="243">
        <f t="shared" ref="B991:B1031" si="64">1-A991</f>
        <v>3.9999999999999258E-2</v>
      </c>
      <c r="C991" s="82"/>
      <c r="D991" s="270">
        <f t="shared" ref="D991:D1031" si="65">SQRT((A991*$B$7)^2+(B991*$B$8)^2+2*$B$7*A991*$B$8*B991*$D$12)</f>
        <v>14.602055767282231</v>
      </c>
      <c r="E991" s="270">
        <f t="shared" ref="E991:E1031" si="66">+A991*$B$5+B991*$B$6</f>
        <v>11.402000000000005</v>
      </c>
    </row>
    <row r="992" spans="1:5" x14ac:dyDescent="0.5">
      <c r="A992" s="243">
        <f t="shared" si="63"/>
        <v>0.96100000000000074</v>
      </c>
      <c r="B992" s="243">
        <f t="shared" si="64"/>
        <v>3.8999999999999257E-2</v>
      </c>
      <c r="C992" s="82"/>
      <c r="D992" s="270">
        <f t="shared" si="65"/>
        <v>14.609923600279467</v>
      </c>
      <c r="E992" s="270">
        <f t="shared" si="66"/>
        <v>11.409450000000005</v>
      </c>
    </row>
    <row r="993" spans="1:5" x14ac:dyDescent="0.5">
      <c r="A993" s="243">
        <f t="shared" si="63"/>
        <v>0.96200000000000074</v>
      </c>
      <c r="B993" s="243">
        <f t="shared" si="64"/>
        <v>3.7999999999999257E-2</v>
      </c>
      <c r="C993" s="82"/>
      <c r="D993" s="270">
        <f t="shared" si="65"/>
        <v>14.617791433276704</v>
      </c>
      <c r="E993" s="270">
        <f t="shared" si="66"/>
        <v>11.416900000000005</v>
      </c>
    </row>
    <row r="994" spans="1:5" x14ac:dyDescent="0.5">
      <c r="A994" s="243">
        <f t="shared" ref="A994:A1031" si="67">+A993+0.1%</f>
        <v>0.96300000000000074</v>
      </c>
      <c r="B994" s="243">
        <f t="shared" si="64"/>
        <v>3.6999999999999256E-2</v>
      </c>
      <c r="C994" s="82"/>
      <c r="D994" s="270">
        <f t="shared" si="65"/>
        <v>14.625659266273939</v>
      </c>
      <c r="E994" s="270">
        <f t="shared" si="66"/>
        <v>11.424350000000006</v>
      </c>
    </row>
    <row r="995" spans="1:5" x14ac:dyDescent="0.5">
      <c r="A995" s="243">
        <f t="shared" si="67"/>
        <v>0.96400000000000075</v>
      </c>
      <c r="B995" s="243">
        <f t="shared" si="64"/>
        <v>3.5999999999999255E-2</v>
      </c>
      <c r="C995" s="82"/>
      <c r="D995" s="270">
        <f t="shared" si="65"/>
        <v>14.633527099271175</v>
      </c>
      <c r="E995" s="270">
        <f t="shared" si="66"/>
        <v>11.431800000000004</v>
      </c>
    </row>
    <row r="996" spans="1:5" x14ac:dyDescent="0.5">
      <c r="A996" s="243">
        <f t="shared" si="67"/>
        <v>0.96500000000000075</v>
      </c>
      <c r="B996" s="243">
        <f t="shared" si="64"/>
        <v>3.4999999999999254E-2</v>
      </c>
      <c r="C996" s="82"/>
      <c r="D996" s="270">
        <f t="shared" si="65"/>
        <v>14.641394932268412</v>
      </c>
      <c r="E996" s="270">
        <f t="shared" si="66"/>
        <v>11.439250000000005</v>
      </c>
    </row>
    <row r="997" spans="1:5" x14ac:dyDescent="0.5">
      <c r="A997" s="243">
        <f t="shared" si="67"/>
        <v>0.96600000000000075</v>
      </c>
      <c r="B997" s="243">
        <f t="shared" si="64"/>
        <v>3.3999999999999253E-2</v>
      </c>
      <c r="C997" s="82"/>
      <c r="D997" s="270">
        <f t="shared" si="65"/>
        <v>14.649262765265647</v>
      </c>
      <c r="E997" s="270">
        <f t="shared" si="66"/>
        <v>11.446700000000005</v>
      </c>
    </row>
    <row r="998" spans="1:5" x14ac:dyDescent="0.5">
      <c r="A998" s="243">
        <f t="shared" si="67"/>
        <v>0.96700000000000075</v>
      </c>
      <c r="B998" s="243">
        <f t="shared" si="64"/>
        <v>3.2999999999999252E-2</v>
      </c>
      <c r="C998" s="82"/>
      <c r="D998" s="270">
        <f t="shared" si="65"/>
        <v>14.657130598262881</v>
      </c>
      <c r="E998" s="270">
        <f t="shared" si="66"/>
        <v>11.454150000000004</v>
      </c>
    </row>
    <row r="999" spans="1:5" x14ac:dyDescent="0.5">
      <c r="A999" s="243">
        <f t="shared" si="67"/>
        <v>0.96800000000000075</v>
      </c>
      <c r="B999" s="243">
        <f t="shared" si="64"/>
        <v>3.1999999999999251E-2</v>
      </c>
      <c r="C999" s="82"/>
      <c r="D999" s="270">
        <f t="shared" si="65"/>
        <v>14.664998431260118</v>
      </c>
      <c r="E999" s="270">
        <f t="shared" si="66"/>
        <v>11.461600000000006</v>
      </c>
    </row>
    <row r="1000" spans="1:5" x14ac:dyDescent="0.5">
      <c r="A1000" s="243">
        <f t="shared" si="67"/>
        <v>0.96900000000000075</v>
      </c>
      <c r="B1000" s="243">
        <f t="shared" si="64"/>
        <v>3.099999999999925E-2</v>
      </c>
      <c r="C1000" s="82"/>
      <c r="D1000" s="270">
        <f t="shared" si="65"/>
        <v>14.672866264257353</v>
      </c>
      <c r="E1000" s="270">
        <f t="shared" si="66"/>
        <v>11.469050000000005</v>
      </c>
    </row>
    <row r="1001" spans="1:5" x14ac:dyDescent="0.5">
      <c r="A1001" s="243">
        <f t="shared" si="67"/>
        <v>0.97000000000000075</v>
      </c>
      <c r="B1001" s="243">
        <f t="shared" si="64"/>
        <v>2.9999999999999249E-2</v>
      </c>
      <c r="C1001" s="82"/>
      <c r="D1001" s="270">
        <f t="shared" si="65"/>
        <v>14.680734097254589</v>
      </c>
      <c r="E1001" s="270">
        <f t="shared" si="66"/>
        <v>11.476500000000003</v>
      </c>
    </row>
    <row r="1002" spans="1:5" x14ac:dyDescent="0.5">
      <c r="A1002" s="243">
        <f t="shared" si="67"/>
        <v>0.97100000000000075</v>
      </c>
      <c r="B1002" s="243">
        <f t="shared" si="64"/>
        <v>2.8999999999999249E-2</v>
      </c>
      <c r="C1002" s="82"/>
      <c r="D1002" s="270">
        <f t="shared" si="65"/>
        <v>14.688601930251828</v>
      </c>
      <c r="E1002" s="270">
        <f t="shared" si="66"/>
        <v>11.483950000000005</v>
      </c>
    </row>
    <row r="1003" spans="1:5" x14ac:dyDescent="0.5">
      <c r="A1003" s="243">
        <f t="shared" si="67"/>
        <v>0.97200000000000075</v>
      </c>
      <c r="B1003" s="243">
        <f t="shared" si="64"/>
        <v>2.7999999999999248E-2</v>
      </c>
      <c r="C1003" s="82"/>
      <c r="D1003" s="270">
        <f t="shared" si="65"/>
        <v>14.696469763249061</v>
      </c>
      <c r="E1003" s="270">
        <f t="shared" si="66"/>
        <v>11.491400000000004</v>
      </c>
    </row>
    <row r="1004" spans="1:5" x14ac:dyDescent="0.5">
      <c r="A1004" s="243">
        <f t="shared" si="67"/>
        <v>0.97300000000000075</v>
      </c>
      <c r="B1004" s="243">
        <f t="shared" si="64"/>
        <v>2.6999999999999247E-2</v>
      </c>
      <c r="C1004" s="82"/>
      <c r="D1004" s="270">
        <f t="shared" si="65"/>
        <v>14.704337596246297</v>
      </c>
      <c r="E1004" s="270">
        <f t="shared" si="66"/>
        <v>11.498850000000006</v>
      </c>
    </row>
    <row r="1005" spans="1:5" x14ac:dyDescent="0.5">
      <c r="A1005" s="243">
        <f t="shared" si="67"/>
        <v>0.97400000000000075</v>
      </c>
      <c r="B1005" s="243">
        <f t="shared" si="64"/>
        <v>2.5999999999999246E-2</v>
      </c>
      <c r="C1005" s="82"/>
      <c r="D1005" s="270">
        <f t="shared" si="65"/>
        <v>14.712205429243534</v>
      </c>
      <c r="E1005" s="270">
        <f t="shared" si="66"/>
        <v>11.506300000000005</v>
      </c>
    </row>
    <row r="1006" spans="1:5" x14ac:dyDescent="0.5">
      <c r="A1006" s="243">
        <f t="shared" si="67"/>
        <v>0.97500000000000075</v>
      </c>
      <c r="B1006" s="243">
        <f t="shared" si="64"/>
        <v>2.4999999999999245E-2</v>
      </c>
      <c r="C1006" s="82"/>
      <c r="D1006" s="270">
        <f t="shared" si="65"/>
        <v>14.720073262240771</v>
      </c>
      <c r="E1006" s="270">
        <f t="shared" si="66"/>
        <v>11.513750000000005</v>
      </c>
    </row>
    <row r="1007" spans="1:5" x14ac:dyDescent="0.5">
      <c r="A1007" s="243">
        <f t="shared" si="67"/>
        <v>0.97600000000000076</v>
      </c>
      <c r="B1007" s="243">
        <f t="shared" si="64"/>
        <v>2.3999999999999244E-2</v>
      </c>
      <c r="C1007" s="82"/>
      <c r="D1007" s="270">
        <f t="shared" si="65"/>
        <v>14.727941095238005</v>
      </c>
      <c r="E1007" s="270">
        <f t="shared" si="66"/>
        <v>11.521200000000006</v>
      </c>
    </row>
    <row r="1008" spans="1:5" x14ac:dyDescent="0.5">
      <c r="A1008" s="243">
        <f t="shared" si="67"/>
        <v>0.97700000000000076</v>
      </c>
      <c r="B1008" s="243">
        <f t="shared" si="64"/>
        <v>2.2999999999999243E-2</v>
      </c>
      <c r="C1008" s="82"/>
      <c r="D1008" s="270">
        <f t="shared" si="65"/>
        <v>14.735808928235242</v>
      </c>
      <c r="E1008" s="270">
        <f t="shared" si="66"/>
        <v>11.528650000000004</v>
      </c>
    </row>
    <row r="1009" spans="1:5" x14ac:dyDescent="0.5">
      <c r="A1009" s="243">
        <f t="shared" si="67"/>
        <v>0.97800000000000076</v>
      </c>
      <c r="B1009" s="243">
        <f t="shared" si="64"/>
        <v>2.1999999999999242E-2</v>
      </c>
      <c r="C1009" s="82"/>
      <c r="D1009" s="270">
        <f t="shared" si="65"/>
        <v>14.743676761232477</v>
      </c>
      <c r="E1009" s="270">
        <f t="shared" si="66"/>
        <v>11.536100000000005</v>
      </c>
    </row>
    <row r="1010" spans="1:5" x14ac:dyDescent="0.5">
      <c r="A1010" s="243">
        <f t="shared" si="67"/>
        <v>0.97900000000000076</v>
      </c>
      <c r="B1010" s="243">
        <f t="shared" si="64"/>
        <v>2.0999999999999241E-2</v>
      </c>
      <c r="C1010" s="82"/>
      <c r="D1010" s="270">
        <f t="shared" si="65"/>
        <v>14.751544594229713</v>
      </c>
      <c r="E1010" s="270">
        <f t="shared" si="66"/>
        <v>11.543550000000005</v>
      </c>
    </row>
    <row r="1011" spans="1:5" x14ac:dyDescent="0.5">
      <c r="A1011" s="243">
        <f t="shared" si="67"/>
        <v>0.98000000000000076</v>
      </c>
      <c r="B1011" s="243">
        <f t="shared" si="64"/>
        <v>1.9999999999999241E-2</v>
      </c>
      <c r="C1011" s="82"/>
      <c r="D1011" s="270">
        <f t="shared" si="65"/>
        <v>14.759412427226946</v>
      </c>
      <c r="E1011" s="270">
        <f t="shared" si="66"/>
        <v>11.551000000000005</v>
      </c>
    </row>
    <row r="1012" spans="1:5" x14ac:dyDescent="0.5">
      <c r="A1012" s="243">
        <f t="shared" si="67"/>
        <v>0.98100000000000076</v>
      </c>
      <c r="B1012" s="243">
        <f t="shared" si="64"/>
        <v>1.899999999999924E-2</v>
      </c>
      <c r="C1012" s="82"/>
      <c r="D1012" s="270">
        <f t="shared" si="65"/>
        <v>14.767280260224185</v>
      </c>
      <c r="E1012" s="270">
        <f t="shared" si="66"/>
        <v>11.558450000000004</v>
      </c>
    </row>
    <row r="1013" spans="1:5" x14ac:dyDescent="0.5">
      <c r="A1013" s="243">
        <f t="shared" si="67"/>
        <v>0.98200000000000076</v>
      </c>
      <c r="B1013" s="243">
        <f t="shared" si="64"/>
        <v>1.7999999999999239E-2</v>
      </c>
      <c r="C1013" s="82"/>
      <c r="D1013" s="270">
        <f t="shared" si="65"/>
        <v>14.77514809322142</v>
      </c>
      <c r="E1013" s="270">
        <f t="shared" si="66"/>
        <v>11.565900000000006</v>
      </c>
    </row>
    <row r="1014" spans="1:5" x14ac:dyDescent="0.5">
      <c r="A1014" s="243">
        <f t="shared" si="67"/>
        <v>0.98300000000000076</v>
      </c>
      <c r="B1014" s="243">
        <f t="shared" si="64"/>
        <v>1.6999999999999238E-2</v>
      </c>
      <c r="C1014" s="82"/>
      <c r="D1014" s="270">
        <f t="shared" si="65"/>
        <v>14.783015926218656</v>
      </c>
      <c r="E1014" s="270">
        <f t="shared" si="66"/>
        <v>11.573350000000005</v>
      </c>
    </row>
    <row r="1015" spans="1:5" x14ac:dyDescent="0.5">
      <c r="A1015" s="243">
        <f t="shared" si="67"/>
        <v>0.98400000000000076</v>
      </c>
      <c r="B1015" s="243">
        <f t="shared" si="64"/>
        <v>1.5999999999999237E-2</v>
      </c>
      <c r="C1015" s="82"/>
      <c r="D1015" s="270">
        <f t="shared" si="65"/>
        <v>14.790883759215891</v>
      </c>
      <c r="E1015" s="270">
        <f t="shared" si="66"/>
        <v>11.580800000000004</v>
      </c>
    </row>
    <row r="1016" spans="1:5" x14ac:dyDescent="0.5">
      <c r="A1016" s="243">
        <f t="shared" si="67"/>
        <v>0.98500000000000076</v>
      </c>
      <c r="B1016" s="243">
        <f t="shared" si="64"/>
        <v>1.4999999999999236E-2</v>
      </c>
      <c r="C1016" s="82"/>
      <c r="D1016" s="270">
        <f t="shared" si="65"/>
        <v>14.798751592213128</v>
      </c>
      <c r="E1016" s="270">
        <f t="shared" si="66"/>
        <v>11.588250000000006</v>
      </c>
    </row>
    <row r="1017" spans="1:5" x14ac:dyDescent="0.5">
      <c r="A1017" s="243">
        <f t="shared" si="67"/>
        <v>0.98600000000000076</v>
      </c>
      <c r="B1017" s="243">
        <f t="shared" si="64"/>
        <v>1.3999999999999235E-2</v>
      </c>
      <c r="C1017" s="82"/>
      <c r="D1017" s="270">
        <f t="shared" si="65"/>
        <v>14.806619425210362</v>
      </c>
      <c r="E1017" s="270">
        <f t="shared" si="66"/>
        <v>11.595700000000004</v>
      </c>
    </row>
    <row r="1018" spans="1:5" x14ac:dyDescent="0.5">
      <c r="A1018" s="243">
        <f t="shared" si="67"/>
        <v>0.98700000000000077</v>
      </c>
      <c r="B1018" s="243">
        <f t="shared" si="64"/>
        <v>1.2999999999999234E-2</v>
      </c>
      <c r="C1018" s="82"/>
      <c r="D1018" s="270">
        <f t="shared" si="65"/>
        <v>14.814487258207601</v>
      </c>
      <c r="E1018" s="270">
        <f t="shared" si="66"/>
        <v>11.603150000000005</v>
      </c>
    </row>
    <row r="1019" spans="1:5" x14ac:dyDescent="0.5">
      <c r="A1019" s="243">
        <f t="shared" si="67"/>
        <v>0.98800000000000077</v>
      </c>
      <c r="B1019" s="243">
        <f t="shared" si="64"/>
        <v>1.1999999999999234E-2</v>
      </c>
      <c r="C1019" s="82"/>
      <c r="D1019" s="270">
        <f t="shared" si="65"/>
        <v>14.822355091204836</v>
      </c>
      <c r="E1019" s="270">
        <f t="shared" si="66"/>
        <v>11.610600000000005</v>
      </c>
    </row>
    <row r="1020" spans="1:5" x14ac:dyDescent="0.5">
      <c r="A1020" s="243">
        <f t="shared" si="67"/>
        <v>0.98900000000000077</v>
      </c>
      <c r="B1020" s="243">
        <f t="shared" si="64"/>
        <v>1.0999999999999233E-2</v>
      </c>
      <c r="C1020" s="82"/>
      <c r="D1020" s="270">
        <f t="shared" si="65"/>
        <v>14.83022292420207</v>
      </c>
      <c r="E1020" s="270">
        <f t="shared" si="66"/>
        <v>11.618050000000004</v>
      </c>
    </row>
    <row r="1021" spans="1:5" x14ac:dyDescent="0.5">
      <c r="A1021" s="243">
        <f t="shared" si="67"/>
        <v>0.99000000000000077</v>
      </c>
      <c r="B1021" s="243">
        <f t="shared" si="64"/>
        <v>9.9999999999992317E-3</v>
      </c>
      <c r="C1021" s="82"/>
      <c r="D1021" s="270">
        <f t="shared" si="65"/>
        <v>14.838090757199307</v>
      </c>
      <c r="E1021" s="270">
        <f t="shared" si="66"/>
        <v>11.625500000000006</v>
      </c>
    </row>
    <row r="1022" spans="1:5" x14ac:dyDescent="0.5">
      <c r="A1022" s="243">
        <f t="shared" si="67"/>
        <v>0.99100000000000077</v>
      </c>
      <c r="B1022" s="243">
        <f t="shared" si="64"/>
        <v>8.9999999999992308E-3</v>
      </c>
      <c r="C1022" s="82"/>
      <c r="D1022" s="270">
        <f t="shared" si="65"/>
        <v>14.845958590196542</v>
      </c>
      <c r="E1022" s="270">
        <f t="shared" si="66"/>
        <v>11.632950000000005</v>
      </c>
    </row>
    <row r="1023" spans="1:5" x14ac:dyDescent="0.5">
      <c r="A1023" s="243">
        <f t="shared" si="67"/>
        <v>0.99200000000000077</v>
      </c>
      <c r="B1023" s="243">
        <f t="shared" si="64"/>
        <v>7.9999999999992299E-3</v>
      </c>
      <c r="C1023" s="82"/>
      <c r="D1023" s="270">
        <f t="shared" si="65"/>
        <v>14.853826423193777</v>
      </c>
      <c r="E1023" s="270">
        <f t="shared" si="66"/>
        <v>11.640400000000005</v>
      </c>
    </row>
    <row r="1024" spans="1:5" x14ac:dyDescent="0.5">
      <c r="A1024" s="243">
        <f t="shared" si="67"/>
        <v>0.99300000000000077</v>
      </c>
      <c r="B1024" s="243">
        <f t="shared" si="64"/>
        <v>6.9999999999992291E-3</v>
      </c>
      <c r="C1024" s="82"/>
      <c r="D1024" s="270">
        <f t="shared" si="65"/>
        <v>14.861694256191015</v>
      </c>
      <c r="E1024" s="270">
        <f t="shared" si="66"/>
        <v>11.647850000000005</v>
      </c>
    </row>
    <row r="1025" spans="1:5" x14ac:dyDescent="0.5">
      <c r="A1025" s="243">
        <f t="shared" si="67"/>
        <v>0.99400000000000077</v>
      </c>
      <c r="B1025" s="243">
        <f t="shared" si="64"/>
        <v>5.9999999999992282E-3</v>
      </c>
      <c r="C1025" s="82"/>
      <c r="D1025" s="270">
        <f t="shared" si="65"/>
        <v>14.86956208918825</v>
      </c>
      <c r="E1025" s="270">
        <f t="shared" si="66"/>
        <v>11.655300000000006</v>
      </c>
    </row>
    <row r="1026" spans="1:5" x14ac:dyDescent="0.5">
      <c r="A1026" s="243">
        <f t="shared" si="67"/>
        <v>0.99500000000000077</v>
      </c>
      <c r="B1026" s="243">
        <f t="shared" si="64"/>
        <v>4.9999999999992273E-3</v>
      </c>
      <c r="C1026" s="82"/>
      <c r="D1026" s="270">
        <f t="shared" si="65"/>
        <v>14.877429922185486</v>
      </c>
      <c r="E1026" s="270">
        <f t="shared" si="66"/>
        <v>11.662750000000004</v>
      </c>
    </row>
    <row r="1027" spans="1:5" x14ac:dyDescent="0.5">
      <c r="A1027" s="243">
        <f t="shared" si="67"/>
        <v>0.99600000000000077</v>
      </c>
      <c r="B1027" s="243">
        <f t="shared" si="64"/>
        <v>3.9999999999992264E-3</v>
      </c>
      <c r="C1027" s="82"/>
      <c r="D1027" s="270">
        <f t="shared" si="65"/>
        <v>14.885297755182721</v>
      </c>
      <c r="E1027" s="270">
        <f t="shared" si="66"/>
        <v>11.670200000000005</v>
      </c>
    </row>
    <row r="1028" spans="1:5" x14ac:dyDescent="0.5">
      <c r="A1028" s="243">
        <f t="shared" si="67"/>
        <v>0.99700000000000077</v>
      </c>
      <c r="B1028" s="243">
        <f t="shared" si="64"/>
        <v>2.9999999999992255E-3</v>
      </c>
      <c r="C1028" s="82"/>
      <c r="D1028" s="270">
        <f t="shared" si="65"/>
        <v>14.893165588179956</v>
      </c>
      <c r="E1028" s="270">
        <f t="shared" si="66"/>
        <v>11.677650000000005</v>
      </c>
    </row>
    <row r="1029" spans="1:5" x14ac:dyDescent="0.5">
      <c r="A1029" s="243">
        <f t="shared" si="67"/>
        <v>0.99800000000000078</v>
      </c>
      <c r="B1029" s="243">
        <f t="shared" si="64"/>
        <v>1.9999999999992246E-3</v>
      </c>
      <c r="C1029" s="82"/>
      <c r="D1029" s="270">
        <f t="shared" si="65"/>
        <v>14.901033421177193</v>
      </c>
      <c r="E1029" s="270">
        <f t="shared" si="66"/>
        <v>11.685100000000004</v>
      </c>
    </row>
    <row r="1030" spans="1:5" x14ac:dyDescent="0.5">
      <c r="A1030" s="243">
        <f t="shared" si="67"/>
        <v>0.99900000000000078</v>
      </c>
      <c r="B1030" s="243">
        <f t="shared" si="64"/>
        <v>9.9999999999922373E-4</v>
      </c>
      <c r="C1030" s="82"/>
      <c r="D1030" s="270">
        <f t="shared" si="65"/>
        <v>14.908901254174429</v>
      </c>
      <c r="E1030" s="270">
        <f t="shared" si="66"/>
        <v>11.692550000000006</v>
      </c>
    </row>
    <row r="1031" spans="1:5" x14ac:dyDescent="0.5">
      <c r="A1031" s="243">
        <f t="shared" si="67"/>
        <v>1.0000000000000007</v>
      </c>
      <c r="B1031" s="243">
        <f t="shared" si="64"/>
        <v>0</v>
      </c>
      <c r="C1031" s="82"/>
      <c r="D1031" s="270">
        <f t="shared" si="65"/>
        <v>14.916769087171669</v>
      </c>
      <c r="E1031" s="270">
        <f t="shared" si="66"/>
        <v>11.700000000000006</v>
      </c>
    </row>
  </sheetData>
  <mergeCells count="1">
    <mergeCell ref="A13:B13"/>
  </mergeCells>
  <phoneticPr fontId="28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211C3-707B-4E67-9797-1EBC38234D2B}">
  <dimension ref="A1:M1031"/>
  <sheetViews>
    <sheetView showGridLines="0" workbookViewId="0">
      <selection activeCell="S26" sqref="S26"/>
    </sheetView>
  </sheetViews>
  <sheetFormatPr defaultRowHeight="14.35" x14ac:dyDescent="0.5"/>
  <cols>
    <col min="1" max="1" width="14" customWidth="1"/>
    <col min="2" max="2" width="9" customWidth="1"/>
    <col min="3" max="3" width="8.234375" customWidth="1"/>
    <col min="4" max="4" width="10.1171875" style="258" customWidth="1"/>
    <col min="5" max="5" width="9" style="258" customWidth="1"/>
    <col min="7" max="8" width="9.5859375" customWidth="1"/>
    <col min="13" max="13" width="5.52734375" customWidth="1"/>
    <col min="14" max="14" width="2.05859375" customWidth="1"/>
  </cols>
  <sheetData>
    <row r="1" spans="1:13" ht="11.45" customHeight="1" x14ac:dyDescent="0.5"/>
    <row r="2" spans="1:13" ht="17.7" x14ac:dyDescent="0.55000000000000004">
      <c r="A2" s="35" t="s">
        <v>52</v>
      </c>
      <c r="B2" s="36"/>
      <c r="C2" s="36"/>
      <c r="D2" s="259"/>
      <c r="E2" s="259"/>
      <c r="F2" s="36"/>
      <c r="G2" s="36"/>
      <c r="H2" s="36"/>
      <c r="I2" s="36"/>
      <c r="J2" s="36"/>
      <c r="K2" s="36"/>
      <c r="L2" s="36"/>
      <c r="M2" s="36"/>
    </row>
    <row r="3" spans="1:13" ht="10.7" customHeight="1" x14ac:dyDescent="0.5">
      <c r="A3" s="16"/>
      <c r="B3" s="71"/>
      <c r="C3" s="38"/>
    </row>
    <row r="4" spans="1:13" x14ac:dyDescent="0.5">
      <c r="A4" s="102" t="s">
        <v>63</v>
      </c>
      <c r="B4" s="103"/>
    </row>
    <row r="5" spans="1:13" x14ac:dyDescent="0.5">
      <c r="A5" s="16" t="s">
        <v>31</v>
      </c>
      <c r="B5" s="272">
        <f>+'Fig. 2.1'!F11</f>
        <v>11.7</v>
      </c>
      <c r="C5" s="38"/>
    </row>
    <row r="6" spans="1:13" x14ac:dyDescent="0.5">
      <c r="A6" s="16" t="s">
        <v>32</v>
      </c>
      <c r="B6" s="272">
        <f>+'Fig. 2.1'!L11</f>
        <v>4.25</v>
      </c>
      <c r="C6" s="38"/>
    </row>
    <row r="7" spans="1:13" x14ac:dyDescent="0.5">
      <c r="A7" s="16" t="s">
        <v>33</v>
      </c>
      <c r="B7" s="272">
        <f>+'Fig. 2.1'!I12</f>
        <v>14.916769087171659</v>
      </c>
      <c r="C7" s="38"/>
      <c r="G7" s="105" t="s">
        <v>232</v>
      </c>
    </row>
    <row r="8" spans="1:13" x14ac:dyDescent="0.5">
      <c r="A8" s="16" t="s">
        <v>64</v>
      </c>
      <c r="B8" s="272">
        <f>+'Fig. 2.1'!O12</f>
        <v>7.0489360899358422</v>
      </c>
      <c r="C8" s="38"/>
      <c r="G8" s="271" t="s">
        <v>229</v>
      </c>
      <c r="H8" s="271" t="s">
        <v>230</v>
      </c>
      <c r="I8" s="271" t="str">
        <f>+D14</f>
        <v>σ %</v>
      </c>
      <c r="J8" s="271" t="str">
        <f>+E14</f>
        <v xml:space="preserve"> E(r) %</v>
      </c>
    </row>
    <row r="9" spans="1:13" x14ac:dyDescent="0.5">
      <c r="A9" s="16" t="s">
        <v>51</v>
      </c>
      <c r="B9" s="272">
        <f>+D12</f>
        <v>-1</v>
      </c>
      <c r="C9" s="38"/>
      <c r="G9" s="253">
        <f>+A352</f>
        <v>0.32100000000000023</v>
      </c>
      <c r="H9" s="253">
        <f>1-G9</f>
        <v>0.67899999999999983</v>
      </c>
      <c r="I9" s="254">
        <f>SQRT((G9*$B$7)^2+(H9*$B$8)^2+2*$B$7*G9*$B$8*H9*$D$12)</f>
        <v>2.0552719162896713E-3</v>
      </c>
      <c r="J9" s="254">
        <f>+G9*$B$5+H9*$B$6</f>
        <v>6.6414500000000016</v>
      </c>
    </row>
    <row r="10" spans="1:13" ht="10.7" customHeight="1" thickBot="1" x14ac:dyDescent="0.55000000000000004">
      <c r="A10" s="16"/>
      <c r="B10" s="71"/>
      <c r="C10" s="38"/>
    </row>
    <row r="11" spans="1:13" ht="17.45" customHeight="1" thickBot="1" x14ac:dyDescent="0.55000000000000004">
      <c r="A11" s="72"/>
      <c r="B11" s="71"/>
      <c r="C11" s="38"/>
      <c r="D11" s="260" t="s">
        <v>56</v>
      </c>
      <c r="E11" s="261"/>
    </row>
    <row r="12" spans="1:13" ht="12.7" customHeight="1" thickBot="1" x14ac:dyDescent="0.55000000000000004">
      <c r="A12" s="90" t="s">
        <v>57</v>
      </c>
      <c r="B12" s="91"/>
      <c r="C12" s="92"/>
      <c r="D12" s="262">
        <v>-1</v>
      </c>
      <c r="E12" s="263"/>
    </row>
    <row r="13" spans="1:13" x14ac:dyDescent="0.5">
      <c r="A13" s="288" t="s">
        <v>34</v>
      </c>
      <c r="B13" s="288"/>
      <c r="C13" s="39"/>
      <c r="D13" s="264" t="s">
        <v>67</v>
      </c>
      <c r="E13" s="265" t="s">
        <v>68</v>
      </c>
    </row>
    <row r="14" spans="1:13" ht="15.35" x14ac:dyDescent="0.5">
      <c r="A14" s="40" t="s">
        <v>58</v>
      </c>
      <c r="B14" s="40" t="s">
        <v>59</v>
      </c>
      <c r="C14" s="82"/>
      <c r="D14" s="266" t="s">
        <v>62</v>
      </c>
      <c r="E14" s="267" t="s">
        <v>60</v>
      </c>
    </row>
    <row r="15" spans="1:13" x14ac:dyDescent="0.5">
      <c r="A15" s="77">
        <v>0</v>
      </c>
      <c r="B15" s="78">
        <f t="shared" ref="B15:B25" si="0">1-A15</f>
        <v>1</v>
      </c>
      <c r="C15" s="44"/>
      <c r="D15" s="245">
        <f t="shared" ref="D15:D25" si="1">SQRT((A15*$B$7)^2+(B15*$B$8)^2+2*$B$7*A15*$B$8*B15*$D$12)</f>
        <v>7.0489360899358422</v>
      </c>
      <c r="E15" s="246">
        <f t="shared" ref="E15:E25" si="2">+A15*$B$5+B15*$B$6</f>
        <v>4.25</v>
      </c>
    </row>
    <row r="16" spans="1:13" x14ac:dyDescent="0.5">
      <c r="A16" s="81">
        <f t="shared" ref="A16:A25" si="3">+A15+0.1</f>
        <v>0.1</v>
      </c>
      <c r="B16" s="81">
        <f t="shared" si="0"/>
        <v>0.9</v>
      </c>
      <c r="C16" s="101"/>
      <c r="D16" s="247">
        <f t="shared" si="1"/>
        <v>4.852365572225092</v>
      </c>
      <c r="E16" s="248">
        <f t="shared" si="2"/>
        <v>4.9950000000000001</v>
      </c>
    </row>
    <row r="17" spans="1:12" x14ac:dyDescent="0.5">
      <c r="A17" s="81">
        <f t="shared" si="3"/>
        <v>0.2</v>
      </c>
      <c r="B17" s="81">
        <f t="shared" si="0"/>
        <v>0.8</v>
      </c>
      <c r="C17" s="82"/>
      <c r="D17" s="268">
        <f t="shared" si="1"/>
        <v>2.6557950545143414</v>
      </c>
      <c r="E17" s="269">
        <f t="shared" si="2"/>
        <v>5.74</v>
      </c>
    </row>
    <row r="18" spans="1:12" x14ac:dyDescent="0.5">
      <c r="A18" s="81">
        <f t="shared" si="3"/>
        <v>0.30000000000000004</v>
      </c>
      <c r="B18" s="81">
        <f t="shared" si="0"/>
        <v>0.7</v>
      </c>
      <c r="C18" s="101" t="s">
        <v>65</v>
      </c>
      <c r="D18" s="268">
        <f t="shared" si="1"/>
        <v>0.45922453680359088</v>
      </c>
      <c r="E18" s="269">
        <f t="shared" si="2"/>
        <v>6.4849999999999994</v>
      </c>
    </row>
    <row r="19" spans="1:12" x14ac:dyDescent="0.5">
      <c r="A19" s="81">
        <f t="shared" si="3"/>
        <v>0.4</v>
      </c>
      <c r="B19" s="81">
        <f t="shared" si="0"/>
        <v>0.6</v>
      </c>
      <c r="C19" s="82"/>
      <c r="D19" s="268">
        <f t="shared" si="1"/>
        <v>1.7373459809071594</v>
      </c>
      <c r="E19" s="269">
        <f t="shared" si="2"/>
        <v>7.2299999999999995</v>
      </c>
    </row>
    <row r="20" spans="1:12" x14ac:dyDescent="0.5">
      <c r="A20" s="81">
        <f t="shared" si="3"/>
        <v>0.5</v>
      </c>
      <c r="B20" s="81">
        <f t="shared" si="0"/>
        <v>0.5</v>
      </c>
      <c r="C20" s="82"/>
      <c r="D20" s="247">
        <f t="shared" si="1"/>
        <v>3.9339164986179083</v>
      </c>
      <c r="E20" s="248">
        <f t="shared" si="2"/>
        <v>7.9749999999999996</v>
      </c>
    </row>
    <row r="21" spans="1:12" x14ac:dyDescent="0.5">
      <c r="A21" s="81">
        <f t="shared" si="3"/>
        <v>0.6</v>
      </c>
      <c r="B21" s="81">
        <f t="shared" si="0"/>
        <v>0.4</v>
      </c>
      <c r="C21" s="82"/>
      <c r="D21" s="247">
        <f t="shared" si="1"/>
        <v>6.130487016328658</v>
      </c>
      <c r="E21" s="248">
        <f t="shared" si="2"/>
        <v>8.7199999999999989</v>
      </c>
    </row>
    <row r="22" spans="1:12" x14ac:dyDescent="0.5">
      <c r="A22" s="81">
        <f t="shared" si="3"/>
        <v>0.7</v>
      </c>
      <c r="B22" s="81">
        <f t="shared" si="0"/>
        <v>0.30000000000000004</v>
      </c>
      <c r="C22" s="82"/>
      <c r="D22" s="247">
        <f t="shared" si="1"/>
        <v>8.3270575340394064</v>
      </c>
      <c r="E22" s="248">
        <f t="shared" si="2"/>
        <v>9.4649999999999999</v>
      </c>
    </row>
    <row r="23" spans="1:12" x14ac:dyDescent="0.5">
      <c r="A23" s="81">
        <f t="shared" si="3"/>
        <v>0.79999999999999993</v>
      </c>
      <c r="B23" s="81">
        <f t="shared" si="0"/>
        <v>0.20000000000000007</v>
      </c>
      <c r="C23" s="82"/>
      <c r="D23" s="247">
        <f t="shared" si="1"/>
        <v>10.523628051750157</v>
      </c>
      <c r="E23" s="248">
        <f t="shared" si="2"/>
        <v>10.209999999999999</v>
      </c>
    </row>
    <row r="24" spans="1:12" x14ac:dyDescent="0.5">
      <c r="A24" s="81">
        <f t="shared" si="3"/>
        <v>0.89999999999999991</v>
      </c>
      <c r="B24" s="81">
        <f t="shared" si="0"/>
        <v>0.10000000000000009</v>
      </c>
      <c r="C24" s="82"/>
      <c r="D24" s="247">
        <f t="shared" si="1"/>
        <v>12.720198569460905</v>
      </c>
      <c r="E24" s="248">
        <f t="shared" si="2"/>
        <v>10.954999999999998</v>
      </c>
    </row>
    <row r="25" spans="1:12" x14ac:dyDescent="0.5">
      <c r="A25" s="81">
        <f t="shared" si="3"/>
        <v>0.99999999999999989</v>
      </c>
      <c r="B25" s="81">
        <f t="shared" si="0"/>
        <v>0</v>
      </c>
      <c r="C25" s="82"/>
      <c r="D25" s="247">
        <f t="shared" si="1"/>
        <v>14.916769087171657</v>
      </c>
      <c r="E25" s="248">
        <f t="shared" si="2"/>
        <v>11.699999999999998</v>
      </c>
    </row>
    <row r="26" spans="1:12" x14ac:dyDescent="0.5">
      <c r="A26" s="41"/>
    </row>
    <row r="27" spans="1:12" x14ac:dyDescent="0.5">
      <c r="L27" t="s">
        <v>73</v>
      </c>
    </row>
    <row r="28" spans="1:12" x14ac:dyDescent="0.5">
      <c r="A28" s="72"/>
    </row>
    <row r="30" spans="1:12" x14ac:dyDescent="0.5">
      <c r="A30" s="244" t="s">
        <v>228</v>
      </c>
    </row>
    <row r="31" spans="1:12" x14ac:dyDescent="0.5">
      <c r="A31" s="241">
        <v>0</v>
      </c>
      <c r="B31" s="242">
        <f t="shared" ref="B31:B94" si="4">1-A31</f>
        <v>1</v>
      </c>
      <c r="C31" s="44"/>
      <c r="D31" s="270">
        <f t="shared" ref="D31" si="5">SQRT((A31*$B$7)^2+(B31*$B$8)^2+2*$B$7*A31*$B$8*B31*$D$12)</f>
        <v>7.0489360899358422</v>
      </c>
      <c r="E31" s="270">
        <f t="shared" ref="E31" si="6">+A31*$B$5+B31*$B$6</f>
        <v>4.25</v>
      </c>
    </row>
    <row r="32" spans="1:12" x14ac:dyDescent="0.5">
      <c r="A32" s="243">
        <v>1E-3</v>
      </c>
      <c r="B32" s="243">
        <f t="shared" si="4"/>
        <v>0.999</v>
      </c>
      <c r="C32" s="101"/>
      <c r="D32" s="270">
        <f t="shared" ref="D32:D95" si="7">SQRT((A32*$B$7)^2+(B32*$B$8)^2+2*$B$7*A32*$B$8*B32*$D$12)</f>
        <v>7.0269703847587355</v>
      </c>
      <c r="E32" s="270">
        <f t="shared" ref="E32:E95" si="8">+A32*$B$5+B32*$B$6</f>
        <v>4.2574500000000004</v>
      </c>
    </row>
    <row r="33" spans="1:5" x14ac:dyDescent="0.5">
      <c r="A33" s="243">
        <f>+A32+0.1%</f>
        <v>2E-3</v>
      </c>
      <c r="B33" s="243">
        <f t="shared" si="4"/>
        <v>0.998</v>
      </c>
      <c r="C33" s="82"/>
      <c r="D33" s="270">
        <f t="shared" si="7"/>
        <v>7.005004679581627</v>
      </c>
      <c r="E33" s="270">
        <f t="shared" si="8"/>
        <v>4.2648999999999999</v>
      </c>
    </row>
    <row r="34" spans="1:5" x14ac:dyDescent="0.5">
      <c r="A34" s="243">
        <f t="shared" ref="A34:A97" si="9">+A33+0.1%</f>
        <v>3.0000000000000001E-3</v>
      </c>
      <c r="B34" s="243">
        <f t="shared" si="4"/>
        <v>0.997</v>
      </c>
      <c r="C34" s="82"/>
      <c r="D34" s="270">
        <f t="shared" si="7"/>
        <v>6.9830389744045194</v>
      </c>
      <c r="E34" s="270">
        <f t="shared" si="8"/>
        <v>4.2723500000000003</v>
      </c>
    </row>
    <row r="35" spans="1:5" x14ac:dyDescent="0.5">
      <c r="A35" s="243">
        <f t="shared" si="9"/>
        <v>4.0000000000000001E-3</v>
      </c>
      <c r="B35" s="243">
        <f t="shared" si="4"/>
        <v>0.996</v>
      </c>
      <c r="C35" s="82"/>
      <c r="D35" s="270">
        <f t="shared" si="7"/>
        <v>6.9610732692274118</v>
      </c>
      <c r="E35" s="270">
        <f t="shared" si="8"/>
        <v>4.2797999999999998</v>
      </c>
    </row>
    <row r="36" spans="1:5" x14ac:dyDescent="0.5">
      <c r="A36" s="243">
        <f t="shared" si="9"/>
        <v>5.0000000000000001E-3</v>
      </c>
      <c r="B36" s="243">
        <f t="shared" si="4"/>
        <v>0.995</v>
      </c>
      <c r="C36" s="82"/>
      <c r="D36" s="270">
        <f t="shared" si="7"/>
        <v>6.939107564050305</v>
      </c>
      <c r="E36" s="270">
        <f t="shared" si="8"/>
        <v>4.2872500000000002</v>
      </c>
    </row>
    <row r="37" spans="1:5" x14ac:dyDescent="0.5">
      <c r="A37" s="243">
        <f t="shared" si="9"/>
        <v>6.0000000000000001E-3</v>
      </c>
      <c r="B37" s="243">
        <f t="shared" si="4"/>
        <v>0.99399999999999999</v>
      </c>
      <c r="C37" s="82"/>
      <c r="D37" s="270">
        <f t="shared" si="7"/>
        <v>6.9171418588731974</v>
      </c>
      <c r="E37" s="270">
        <f t="shared" si="8"/>
        <v>4.2946999999999997</v>
      </c>
    </row>
    <row r="38" spans="1:5" x14ac:dyDescent="0.5">
      <c r="A38" s="243">
        <f t="shared" si="9"/>
        <v>7.0000000000000001E-3</v>
      </c>
      <c r="B38" s="243">
        <f t="shared" si="4"/>
        <v>0.99299999999999999</v>
      </c>
      <c r="C38" s="82"/>
      <c r="D38" s="270">
        <f t="shared" si="7"/>
        <v>6.8951761536960889</v>
      </c>
      <c r="E38" s="270">
        <f t="shared" si="8"/>
        <v>4.3021500000000001</v>
      </c>
    </row>
    <row r="39" spans="1:5" x14ac:dyDescent="0.5">
      <c r="A39" s="243">
        <f t="shared" si="9"/>
        <v>8.0000000000000002E-3</v>
      </c>
      <c r="B39" s="243">
        <f t="shared" si="4"/>
        <v>0.99199999999999999</v>
      </c>
      <c r="C39" s="82"/>
      <c r="D39" s="270">
        <f t="shared" si="7"/>
        <v>6.8732104485189813</v>
      </c>
      <c r="E39" s="270">
        <f t="shared" si="8"/>
        <v>4.3096000000000005</v>
      </c>
    </row>
    <row r="40" spans="1:5" x14ac:dyDescent="0.5">
      <c r="A40" s="243">
        <f t="shared" si="9"/>
        <v>9.0000000000000011E-3</v>
      </c>
      <c r="B40" s="243">
        <f t="shared" si="4"/>
        <v>0.99099999999999999</v>
      </c>
      <c r="C40" s="82"/>
      <c r="D40" s="270">
        <f t="shared" si="7"/>
        <v>6.8512447433418746</v>
      </c>
      <c r="E40" s="270">
        <f t="shared" si="8"/>
        <v>4.3170500000000001</v>
      </c>
    </row>
    <row r="41" spans="1:5" x14ac:dyDescent="0.5">
      <c r="A41" s="243">
        <f t="shared" si="9"/>
        <v>1.0000000000000002E-2</v>
      </c>
      <c r="B41" s="243">
        <f t="shared" si="4"/>
        <v>0.99</v>
      </c>
      <c r="C41" s="82"/>
      <c r="D41" s="270">
        <f t="shared" si="7"/>
        <v>6.829279038164767</v>
      </c>
      <c r="E41" s="270">
        <f t="shared" si="8"/>
        <v>4.3244999999999996</v>
      </c>
    </row>
    <row r="42" spans="1:5" x14ac:dyDescent="0.5">
      <c r="A42" s="243">
        <f t="shared" si="9"/>
        <v>1.1000000000000003E-2</v>
      </c>
      <c r="B42" s="243">
        <f t="shared" si="4"/>
        <v>0.98899999999999999</v>
      </c>
      <c r="C42" s="82"/>
      <c r="D42" s="270">
        <f t="shared" si="7"/>
        <v>6.8073133329876594</v>
      </c>
      <c r="E42" s="270">
        <f t="shared" si="8"/>
        <v>4.33195</v>
      </c>
    </row>
    <row r="43" spans="1:5" x14ac:dyDescent="0.5">
      <c r="A43" s="243">
        <f t="shared" si="9"/>
        <v>1.2000000000000004E-2</v>
      </c>
      <c r="B43" s="243">
        <f t="shared" si="4"/>
        <v>0.98799999999999999</v>
      </c>
      <c r="C43" s="82"/>
      <c r="D43" s="270">
        <f t="shared" si="7"/>
        <v>6.7853476278105518</v>
      </c>
      <c r="E43" s="270">
        <f t="shared" si="8"/>
        <v>4.3393999999999995</v>
      </c>
    </row>
    <row r="44" spans="1:5" x14ac:dyDescent="0.5">
      <c r="A44" s="243">
        <f t="shared" si="9"/>
        <v>1.3000000000000005E-2</v>
      </c>
      <c r="B44" s="243">
        <f t="shared" si="4"/>
        <v>0.98699999999999999</v>
      </c>
      <c r="C44" s="82"/>
      <c r="D44" s="270">
        <f t="shared" si="7"/>
        <v>6.7633819226334442</v>
      </c>
      <c r="E44" s="270">
        <f t="shared" si="8"/>
        <v>4.3468499999999999</v>
      </c>
    </row>
    <row r="45" spans="1:5" x14ac:dyDescent="0.5">
      <c r="A45" s="243">
        <f t="shared" si="9"/>
        <v>1.4000000000000005E-2</v>
      </c>
      <c r="B45" s="243">
        <f t="shared" si="4"/>
        <v>0.98599999999999999</v>
      </c>
      <c r="C45" s="82"/>
      <c r="D45" s="270">
        <f t="shared" si="7"/>
        <v>6.7414162174563375</v>
      </c>
      <c r="E45" s="270">
        <f t="shared" si="8"/>
        <v>4.3543000000000003</v>
      </c>
    </row>
    <row r="46" spans="1:5" x14ac:dyDescent="0.5">
      <c r="A46" s="243">
        <f t="shared" si="9"/>
        <v>1.5000000000000006E-2</v>
      </c>
      <c r="B46" s="243">
        <f t="shared" si="4"/>
        <v>0.98499999999999999</v>
      </c>
      <c r="C46" s="82"/>
      <c r="D46" s="270">
        <f t="shared" si="7"/>
        <v>6.719450512279229</v>
      </c>
      <c r="E46" s="270">
        <f t="shared" si="8"/>
        <v>4.3617500000000007</v>
      </c>
    </row>
    <row r="47" spans="1:5" x14ac:dyDescent="0.5">
      <c r="A47" s="243">
        <f t="shared" si="9"/>
        <v>1.6000000000000007E-2</v>
      </c>
      <c r="B47" s="243">
        <f t="shared" si="4"/>
        <v>0.98399999999999999</v>
      </c>
      <c r="C47" s="82"/>
      <c r="D47" s="270">
        <f t="shared" si="7"/>
        <v>6.6974848071021222</v>
      </c>
      <c r="E47" s="270">
        <f t="shared" si="8"/>
        <v>4.3692000000000002</v>
      </c>
    </row>
    <row r="48" spans="1:5" x14ac:dyDescent="0.5">
      <c r="A48" s="243">
        <f t="shared" si="9"/>
        <v>1.7000000000000008E-2</v>
      </c>
      <c r="B48" s="243">
        <f t="shared" si="4"/>
        <v>0.98299999999999998</v>
      </c>
      <c r="C48" s="82"/>
      <c r="D48" s="270">
        <f t="shared" si="7"/>
        <v>6.6755191019250155</v>
      </c>
      <c r="E48" s="270">
        <f t="shared" si="8"/>
        <v>4.3766499999999997</v>
      </c>
    </row>
    <row r="49" spans="1:5" x14ac:dyDescent="0.5">
      <c r="A49" s="243">
        <f t="shared" si="9"/>
        <v>1.8000000000000009E-2</v>
      </c>
      <c r="B49" s="243">
        <f t="shared" si="4"/>
        <v>0.98199999999999998</v>
      </c>
      <c r="C49" s="82"/>
      <c r="D49" s="270">
        <f t="shared" si="7"/>
        <v>6.653553396747907</v>
      </c>
      <c r="E49" s="270">
        <f t="shared" si="8"/>
        <v>4.3841000000000001</v>
      </c>
    </row>
    <row r="50" spans="1:5" x14ac:dyDescent="0.5">
      <c r="A50" s="243">
        <f t="shared" si="9"/>
        <v>1.900000000000001E-2</v>
      </c>
      <c r="B50" s="243">
        <f t="shared" si="4"/>
        <v>0.98099999999999998</v>
      </c>
      <c r="C50" s="82"/>
      <c r="D50" s="270">
        <f t="shared" si="7"/>
        <v>6.6315876915708003</v>
      </c>
      <c r="E50" s="270">
        <f t="shared" si="8"/>
        <v>4.3915499999999996</v>
      </c>
    </row>
    <row r="51" spans="1:5" x14ac:dyDescent="0.5">
      <c r="A51" s="243">
        <f t="shared" si="9"/>
        <v>2.0000000000000011E-2</v>
      </c>
      <c r="B51" s="243">
        <f t="shared" si="4"/>
        <v>0.98</v>
      </c>
      <c r="C51" s="82"/>
      <c r="D51" s="270">
        <f t="shared" si="7"/>
        <v>6.6096219863936918</v>
      </c>
      <c r="E51" s="270">
        <f t="shared" si="8"/>
        <v>4.399</v>
      </c>
    </row>
    <row r="52" spans="1:5" x14ac:dyDescent="0.5">
      <c r="A52" s="243">
        <f t="shared" si="9"/>
        <v>2.1000000000000012E-2</v>
      </c>
      <c r="B52" s="243">
        <f t="shared" si="4"/>
        <v>0.97899999999999998</v>
      </c>
      <c r="C52" s="82"/>
      <c r="D52" s="270">
        <f t="shared" si="7"/>
        <v>6.5876562812165842</v>
      </c>
      <c r="E52" s="270">
        <f t="shared" si="8"/>
        <v>4.4064500000000004</v>
      </c>
    </row>
    <row r="53" spans="1:5" x14ac:dyDescent="0.5">
      <c r="A53" s="243">
        <f t="shared" si="9"/>
        <v>2.2000000000000013E-2</v>
      </c>
      <c r="B53" s="243">
        <f t="shared" si="4"/>
        <v>0.97799999999999998</v>
      </c>
      <c r="C53" s="82"/>
      <c r="D53" s="270">
        <f t="shared" si="7"/>
        <v>6.5656905760394775</v>
      </c>
      <c r="E53" s="270">
        <f t="shared" si="8"/>
        <v>4.4139000000000008</v>
      </c>
    </row>
    <row r="54" spans="1:5" x14ac:dyDescent="0.5">
      <c r="A54" s="243">
        <f t="shared" si="9"/>
        <v>2.3000000000000013E-2</v>
      </c>
      <c r="B54" s="243">
        <f t="shared" si="4"/>
        <v>0.97699999999999998</v>
      </c>
      <c r="C54" s="82"/>
      <c r="D54" s="270">
        <f t="shared" si="7"/>
        <v>6.543724870862369</v>
      </c>
      <c r="E54" s="270">
        <f t="shared" si="8"/>
        <v>4.4213499999999994</v>
      </c>
    </row>
    <row r="55" spans="1:5" x14ac:dyDescent="0.5">
      <c r="A55" s="243">
        <f t="shared" si="9"/>
        <v>2.4000000000000014E-2</v>
      </c>
      <c r="B55" s="243">
        <f t="shared" si="4"/>
        <v>0.97599999999999998</v>
      </c>
      <c r="C55" s="82"/>
      <c r="D55" s="270">
        <f t="shared" si="7"/>
        <v>6.5217591656852623</v>
      </c>
      <c r="E55" s="270">
        <f t="shared" si="8"/>
        <v>4.4287999999999998</v>
      </c>
    </row>
    <row r="56" spans="1:5" x14ac:dyDescent="0.5">
      <c r="A56" s="243">
        <f t="shared" si="9"/>
        <v>2.5000000000000015E-2</v>
      </c>
      <c r="B56" s="243">
        <f t="shared" si="4"/>
        <v>0.97499999999999998</v>
      </c>
      <c r="C56" s="82"/>
      <c r="D56" s="270">
        <f t="shared" si="7"/>
        <v>6.4997934605081538</v>
      </c>
      <c r="E56" s="270">
        <f t="shared" si="8"/>
        <v>4.4362500000000002</v>
      </c>
    </row>
    <row r="57" spans="1:5" x14ac:dyDescent="0.5">
      <c r="A57" s="243">
        <f t="shared" si="9"/>
        <v>2.6000000000000016E-2</v>
      </c>
      <c r="B57" s="243">
        <f t="shared" si="4"/>
        <v>0.97399999999999998</v>
      </c>
      <c r="C57" s="82"/>
      <c r="D57" s="270">
        <f t="shared" si="7"/>
        <v>6.477827755331047</v>
      </c>
      <c r="E57" s="270">
        <f t="shared" si="8"/>
        <v>4.4436999999999998</v>
      </c>
    </row>
    <row r="58" spans="1:5" x14ac:dyDescent="0.5">
      <c r="A58" s="243">
        <f t="shared" si="9"/>
        <v>2.7000000000000017E-2</v>
      </c>
      <c r="B58" s="243">
        <f t="shared" si="4"/>
        <v>0.97299999999999998</v>
      </c>
      <c r="C58" s="82"/>
      <c r="D58" s="270">
        <f t="shared" si="7"/>
        <v>6.4558620501539394</v>
      </c>
      <c r="E58" s="270">
        <f t="shared" si="8"/>
        <v>4.4511500000000002</v>
      </c>
    </row>
    <row r="59" spans="1:5" x14ac:dyDescent="0.5">
      <c r="A59" s="243">
        <f t="shared" si="9"/>
        <v>2.8000000000000018E-2</v>
      </c>
      <c r="B59" s="243">
        <f t="shared" si="4"/>
        <v>0.97199999999999998</v>
      </c>
      <c r="C59" s="82"/>
      <c r="D59" s="270">
        <f t="shared" si="7"/>
        <v>6.4338963449768309</v>
      </c>
      <c r="E59" s="270">
        <f t="shared" si="8"/>
        <v>4.4586000000000006</v>
      </c>
    </row>
    <row r="60" spans="1:5" x14ac:dyDescent="0.5">
      <c r="A60" s="243">
        <f t="shared" si="9"/>
        <v>2.9000000000000019E-2</v>
      </c>
      <c r="B60" s="243">
        <f t="shared" si="4"/>
        <v>0.97099999999999997</v>
      </c>
      <c r="C60" s="82"/>
      <c r="D60" s="270">
        <f t="shared" si="7"/>
        <v>6.4119306397997242</v>
      </c>
      <c r="E60" s="270">
        <f t="shared" si="8"/>
        <v>4.4660500000000001</v>
      </c>
    </row>
    <row r="61" spans="1:5" x14ac:dyDescent="0.5">
      <c r="A61" s="243">
        <f t="shared" si="9"/>
        <v>3.000000000000002E-2</v>
      </c>
      <c r="B61" s="243">
        <f t="shared" si="4"/>
        <v>0.97</v>
      </c>
      <c r="C61" s="82"/>
      <c r="D61" s="270">
        <f t="shared" si="7"/>
        <v>6.3899649346226175</v>
      </c>
      <c r="E61" s="270">
        <f t="shared" si="8"/>
        <v>4.4734999999999996</v>
      </c>
    </row>
    <row r="62" spans="1:5" x14ac:dyDescent="0.5">
      <c r="A62" s="243">
        <f t="shared" si="9"/>
        <v>3.1000000000000021E-2</v>
      </c>
      <c r="B62" s="243">
        <f t="shared" si="4"/>
        <v>0.96899999999999997</v>
      </c>
      <c r="C62" s="82"/>
      <c r="D62" s="270">
        <f t="shared" si="7"/>
        <v>6.367999229445509</v>
      </c>
      <c r="E62" s="270">
        <f t="shared" si="8"/>
        <v>4.48095</v>
      </c>
    </row>
    <row r="63" spans="1:5" x14ac:dyDescent="0.5">
      <c r="A63" s="243">
        <f t="shared" si="9"/>
        <v>3.2000000000000021E-2</v>
      </c>
      <c r="B63" s="243">
        <f t="shared" si="4"/>
        <v>0.96799999999999997</v>
      </c>
      <c r="C63" s="82"/>
      <c r="D63" s="270">
        <f t="shared" si="7"/>
        <v>6.3460335242684023</v>
      </c>
      <c r="E63" s="270">
        <f t="shared" si="8"/>
        <v>4.4884000000000004</v>
      </c>
    </row>
    <row r="64" spans="1:5" x14ac:dyDescent="0.5">
      <c r="A64" s="243">
        <f t="shared" si="9"/>
        <v>3.3000000000000022E-2</v>
      </c>
      <c r="B64" s="243">
        <f t="shared" si="4"/>
        <v>0.96699999999999997</v>
      </c>
      <c r="C64" s="82"/>
      <c r="D64" s="270">
        <f t="shared" si="7"/>
        <v>6.3240678190912938</v>
      </c>
      <c r="E64" s="270">
        <f t="shared" si="8"/>
        <v>4.4958499999999999</v>
      </c>
    </row>
    <row r="65" spans="1:5" x14ac:dyDescent="0.5">
      <c r="A65" s="243">
        <f t="shared" si="9"/>
        <v>3.4000000000000023E-2</v>
      </c>
      <c r="B65" s="243">
        <f t="shared" si="4"/>
        <v>0.96599999999999997</v>
      </c>
      <c r="C65" s="82"/>
      <c r="D65" s="270">
        <f t="shared" si="7"/>
        <v>6.3021021139141871</v>
      </c>
      <c r="E65" s="270">
        <f t="shared" si="8"/>
        <v>4.5033000000000003</v>
      </c>
    </row>
    <row r="66" spans="1:5" x14ac:dyDescent="0.5">
      <c r="A66" s="243">
        <f t="shared" si="9"/>
        <v>3.5000000000000024E-2</v>
      </c>
      <c r="B66" s="243">
        <f t="shared" si="4"/>
        <v>0.96499999999999997</v>
      </c>
      <c r="C66" s="82"/>
      <c r="D66" s="270">
        <f t="shared" si="7"/>
        <v>6.2801364087370795</v>
      </c>
      <c r="E66" s="270">
        <f t="shared" si="8"/>
        <v>4.5107500000000007</v>
      </c>
    </row>
    <row r="67" spans="1:5" x14ac:dyDescent="0.5">
      <c r="A67" s="243">
        <f t="shared" si="9"/>
        <v>3.6000000000000025E-2</v>
      </c>
      <c r="B67" s="243">
        <f t="shared" si="4"/>
        <v>0.96399999999999997</v>
      </c>
      <c r="C67" s="82"/>
      <c r="D67" s="270">
        <f t="shared" si="7"/>
        <v>6.2581707035599718</v>
      </c>
      <c r="E67" s="270">
        <f t="shared" si="8"/>
        <v>4.5182000000000002</v>
      </c>
    </row>
    <row r="68" spans="1:5" x14ac:dyDescent="0.5">
      <c r="A68" s="243">
        <f t="shared" si="9"/>
        <v>3.7000000000000026E-2</v>
      </c>
      <c r="B68" s="243">
        <f t="shared" si="4"/>
        <v>0.96299999999999997</v>
      </c>
      <c r="C68" s="82"/>
      <c r="D68" s="270">
        <f t="shared" si="7"/>
        <v>6.2362049983828642</v>
      </c>
      <c r="E68" s="270">
        <f t="shared" si="8"/>
        <v>4.5256499999999997</v>
      </c>
    </row>
    <row r="69" spans="1:5" x14ac:dyDescent="0.5">
      <c r="A69" s="243">
        <f t="shared" si="9"/>
        <v>3.8000000000000027E-2</v>
      </c>
      <c r="B69" s="243">
        <f t="shared" si="4"/>
        <v>0.96199999999999997</v>
      </c>
      <c r="C69" s="82"/>
      <c r="D69" s="270">
        <f t="shared" si="7"/>
        <v>6.2142392932057566</v>
      </c>
      <c r="E69" s="270">
        <f t="shared" si="8"/>
        <v>4.5331000000000001</v>
      </c>
    </row>
    <row r="70" spans="1:5" x14ac:dyDescent="0.5">
      <c r="A70" s="243">
        <f t="shared" si="9"/>
        <v>3.9000000000000028E-2</v>
      </c>
      <c r="B70" s="243">
        <f t="shared" si="4"/>
        <v>0.96099999999999997</v>
      </c>
      <c r="C70" s="82"/>
      <c r="D70" s="270">
        <f t="shared" si="7"/>
        <v>6.192273588028649</v>
      </c>
      <c r="E70" s="270">
        <f t="shared" si="8"/>
        <v>4.5405500000000005</v>
      </c>
    </row>
    <row r="71" spans="1:5" x14ac:dyDescent="0.5">
      <c r="A71" s="243">
        <f t="shared" si="9"/>
        <v>4.0000000000000029E-2</v>
      </c>
      <c r="B71" s="243">
        <f t="shared" si="4"/>
        <v>0.96</v>
      </c>
      <c r="C71" s="82"/>
      <c r="D71" s="270">
        <f t="shared" si="7"/>
        <v>6.1703078828515423</v>
      </c>
      <c r="E71" s="270">
        <f t="shared" si="8"/>
        <v>4.548</v>
      </c>
    </row>
    <row r="72" spans="1:5" x14ac:dyDescent="0.5">
      <c r="A72" s="243">
        <f t="shared" si="9"/>
        <v>4.1000000000000029E-2</v>
      </c>
      <c r="B72" s="243">
        <f t="shared" si="4"/>
        <v>0.95899999999999996</v>
      </c>
      <c r="C72" s="82"/>
      <c r="D72" s="270">
        <f t="shared" si="7"/>
        <v>6.1483421776744338</v>
      </c>
      <c r="E72" s="270">
        <f t="shared" si="8"/>
        <v>4.5554500000000004</v>
      </c>
    </row>
    <row r="73" spans="1:5" x14ac:dyDescent="0.5">
      <c r="A73" s="243">
        <f t="shared" si="9"/>
        <v>4.200000000000003E-2</v>
      </c>
      <c r="B73" s="243">
        <f t="shared" si="4"/>
        <v>0.95799999999999996</v>
      </c>
      <c r="C73" s="82"/>
      <c r="D73" s="270">
        <f t="shared" si="7"/>
        <v>6.1263764724973262</v>
      </c>
      <c r="E73" s="270">
        <f t="shared" si="8"/>
        <v>4.5629</v>
      </c>
    </row>
    <row r="74" spans="1:5" x14ac:dyDescent="0.5">
      <c r="A74" s="243">
        <f t="shared" si="9"/>
        <v>4.3000000000000031E-2</v>
      </c>
      <c r="B74" s="243">
        <f t="shared" si="4"/>
        <v>0.95699999999999996</v>
      </c>
      <c r="C74" s="82"/>
      <c r="D74" s="270">
        <f t="shared" si="7"/>
        <v>6.1044107673202195</v>
      </c>
      <c r="E74" s="270">
        <f t="shared" si="8"/>
        <v>4.5703499999999995</v>
      </c>
    </row>
    <row r="75" spans="1:5" x14ac:dyDescent="0.5">
      <c r="A75" s="243">
        <f t="shared" si="9"/>
        <v>4.4000000000000032E-2</v>
      </c>
      <c r="B75" s="243">
        <f t="shared" si="4"/>
        <v>0.95599999999999996</v>
      </c>
      <c r="C75" s="82"/>
      <c r="D75" s="270">
        <f t="shared" si="7"/>
        <v>6.082445062143111</v>
      </c>
      <c r="E75" s="270">
        <f t="shared" si="8"/>
        <v>4.5777999999999999</v>
      </c>
    </row>
    <row r="76" spans="1:5" x14ac:dyDescent="0.5">
      <c r="A76" s="243">
        <f t="shared" si="9"/>
        <v>4.5000000000000033E-2</v>
      </c>
      <c r="B76" s="243">
        <f t="shared" si="4"/>
        <v>0.95499999999999996</v>
      </c>
      <c r="C76" s="82"/>
      <c r="D76" s="270">
        <f t="shared" si="7"/>
        <v>6.0604793569660034</v>
      </c>
      <c r="E76" s="270">
        <f t="shared" si="8"/>
        <v>4.5852500000000003</v>
      </c>
    </row>
    <row r="77" spans="1:5" x14ac:dyDescent="0.5">
      <c r="A77" s="243">
        <f t="shared" si="9"/>
        <v>4.6000000000000034E-2</v>
      </c>
      <c r="B77" s="243">
        <f t="shared" si="4"/>
        <v>0.95399999999999996</v>
      </c>
      <c r="C77" s="82"/>
      <c r="D77" s="270">
        <f t="shared" si="7"/>
        <v>6.0385136517888958</v>
      </c>
      <c r="E77" s="270">
        <f t="shared" si="8"/>
        <v>4.5927000000000007</v>
      </c>
    </row>
    <row r="78" spans="1:5" x14ac:dyDescent="0.5">
      <c r="A78" s="243">
        <f t="shared" si="9"/>
        <v>4.7000000000000035E-2</v>
      </c>
      <c r="B78" s="243">
        <f t="shared" si="4"/>
        <v>0.95299999999999996</v>
      </c>
      <c r="C78" s="82"/>
      <c r="D78" s="270">
        <f t="shared" si="7"/>
        <v>6.016547946611789</v>
      </c>
      <c r="E78" s="270">
        <f t="shared" si="8"/>
        <v>4.6001500000000002</v>
      </c>
    </row>
    <row r="79" spans="1:5" x14ac:dyDescent="0.5">
      <c r="A79" s="243">
        <f t="shared" si="9"/>
        <v>4.8000000000000036E-2</v>
      </c>
      <c r="B79" s="243">
        <f t="shared" si="4"/>
        <v>0.95199999999999996</v>
      </c>
      <c r="C79" s="82"/>
      <c r="D79" s="270">
        <f t="shared" si="7"/>
        <v>5.9945822414346814</v>
      </c>
      <c r="E79" s="270">
        <f t="shared" si="8"/>
        <v>4.6075999999999997</v>
      </c>
    </row>
    <row r="80" spans="1:5" x14ac:dyDescent="0.5">
      <c r="A80" s="243">
        <f t="shared" si="9"/>
        <v>4.9000000000000037E-2</v>
      </c>
      <c r="B80" s="243">
        <f t="shared" si="4"/>
        <v>0.95099999999999996</v>
      </c>
      <c r="C80" s="82"/>
      <c r="D80" s="270">
        <f t="shared" si="7"/>
        <v>5.9726165362575738</v>
      </c>
      <c r="E80" s="270">
        <f t="shared" si="8"/>
        <v>4.6150500000000001</v>
      </c>
    </row>
    <row r="81" spans="1:5" x14ac:dyDescent="0.5">
      <c r="A81" s="243">
        <f t="shared" si="9"/>
        <v>5.0000000000000037E-2</v>
      </c>
      <c r="B81" s="243">
        <f t="shared" si="4"/>
        <v>0.95</v>
      </c>
      <c r="C81" s="82"/>
      <c r="D81" s="270">
        <f t="shared" si="7"/>
        <v>5.9506508310804662</v>
      </c>
      <c r="E81" s="270">
        <f t="shared" si="8"/>
        <v>4.6225000000000005</v>
      </c>
    </row>
    <row r="82" spans="1:5" x14ac:dyDescent="0.5">
      <c r="A82" s="243">
        <f t="shared" si="9"/>
        <v>5.1000000000000038E-2</v>
      </c>
      <c r="B82" s="243">
        <f t="shared" si="4"/>
        <v>0.94899999999999995</v>
      </c>
      <c r="C82" s="82"/>
      <c r="D82" s="270">
        <f t="shared" si="7"/>
        <v>5.9286851259033595</v>
      </c>
      <c r="E82" s="270">
        <f t="shared" si="8"/>
        <v>4.62995</v>
      </c>
    </row>
    <row r="83" spans="1:5" x14ac:dyDescent="0.5">
      <c r="A83" s="243">
        <f t="shared" si="9"/>
        <v>5.2000000000000039E-2</v>
      </c>
      <c r="B83" s="243">
        <f t="shared" si="4"/>
        <v>0.94799999999999995</v>
      </c>
      <c r="C83" s="82"/>
      <c r="D83" s="270">
        <f t="shared" si="7"/>
        <v>5.906719420726251</v>
      </c>
      <c r="E83" s="270">
        <f t="shared" si="8"/>
        <v>4.6374000000000004</v>
      </c>
    </row>
    <row r="84" spans="1:5" x14ac:dyDescent="0.5">
      <c r="A84" s="243">
        <f t="shared" si="9"/>
        <v>5.300000000000004E-2</v>
      </c>
      <c r="B84" s="243">
        <f t="shared" si="4"/>
        <v>0.94699999999999995</v>
      </c>
      <c r="C84" s="82"/>
      <c r="D84" s="270">
        <f t="shared" si="7"/>
        <v>5.8847537155491434</v>
      </c>
      <c r="E84" s="270">
        <f t="shared" si="8"/>
        <v>4.6448500000000008</v>
      </c>
    </row>
    <row r="85" spans="1:5" x14ac:dyDescent="0.5">
      <c r="A85" s="243">
        <f t="shared" si="9"/>
        <v>5.4000000000000041E-2</v>
      </c>
      <c r="B85" s="243">
        <f t="shared" si="4"/>
        <v>0.94599999999999995</v>
      </c>
      <c r="C85" s="82"/>
      <c r="D85" s="270">
        <f t="shared" si="7"/>
        <v>5.8627880103720358</v>
      </c>
      <c r="E85" s="270">
        <f t="shared" si="8"/>
        <v>4.6523000000000003</v>
      </c>
    </row>
    <row r="86" spans="1:5" x14ac:dyDescent="0.5">
      <c r="A86" s="243">
        <f t="shared" si="9"/>
        <v>5.5000000000000042E-2</v>
      </c>
      <c r="B86" s="243">
        <f t="shared" si="4"/>
        <v>0.94499999999999995</v>
      </c>
      <c r="C86" s="82"/>
      <c r="D86" s="270">
        <f t="shared" si="7"/>
        <v>5.8408223051949291</v>
      </c>
      <c r="E86" s="270">
        <f t="shared" si="8"/>
        <v>4.6597499999999998</v>
      </c>
    </row>
    <row r="87" spans="1:5" x14ac:dyDescent="0.5">
      <c r="A87" s="243">
        <f t="shared" si="9"/>
        <v>5.6000000000000043E-2</v>
      </c>
      <c r="B87" s="243">
        <f t="shared" si="4"/>
        <v>0.94399999999999995</v>
      </c>
      <c r="C87" s="82"/>
      <c r="D87" s="270">
        <f t="shared" si="7"/>
        <v>5.8188566000178215</v>
      </c>
      <c r="E87" s="270">
        <f t="shared" si="8"/>
        <v>4.6672000000000002</v>
      </c>
    </row>
    <row r="88" spans="1:5" x14ac:dyDescent="0.5">
      <c r="A88" s="243">
        <f t="shared" si="9"/>
        <v>5.7000000000000044E-2</v>
      </c>
      <c r="B88" s="243">
        <f t="shared" si="4"/>
        <v>0.94299999999999995</v>
      </c>
      <c r="C88" s="82"/>
      <c r="D88" s="270">
        <f t="shared" si="7"/>
        <v>5.796890894840713</v>
      </c>
      <c r="E88" s="270">
        <f t="shared" si="8"/>
        <v>4.6746499999999997</v>
      </c>
    </row>
    <row r="89" spans="1:5" x14ac:dyDescent="0.5">
      <c r="A89" s="243">
        <f t="shared" si="9"/>
        <v>5.8000000000000045E-2</v>
      </c>
      <c r="B89" s="243">
        <f t="shared" si="4"/>
        <v>0.94199999999999995</v>
      </c>
      <c r="C89" s="82"/>
      <c r="D89" s="270">
        <f t="shared" si="7"/>
        <v>5.7749251896636062</v>
      </c>
      <c r="E89" s="270">
        <f t="shared" si="8"/>
        <v>4.6821000000000002</v>
      </c>
    </row>
    <row r="90" spans="1:5" x14ac:dyDescent="0.5">
      <c r="A90" s="243">
        <f t="shared" si="9"/>
        <v>5.9000000000000045E-2</v>
      </c>
      <c r="B90" s="243">
        <f t="shared" si="4"/>
        <v>0.94099999999999995</v>
      </c>
      <c r="C90" s="82"/>
      <c r="D90" s="270">
        <f t="shared" si="7"/>
        <v>5.7529594844864977</v>
      </c>
      <c r="E90" s="270">
        <f t="shared" si="8"/>
        <v>4.6895500000000006</v>
      </c>
    </row>
    <row r="91" spans="1:5" x14ac:dyDescent="0.5">
      <c r="A91" s="243">
        <f t="shared" si="9"/>
        <v>6.0000000000000046E-2</v>
      </c>
      <c r="B91" s="243">
        <f t="shared" si="4"/>
        <v>0.94</v>
      </c>
      <c r="C91" s="82"/>
      <c r="D91" s="270">
        <f t="shared" si="7"/>
        <v>5.730993779309391</v>
      </c>
      <c r="E91" s="270">
        <f t="shared" si="8"/>
        <v>4.6970000000000001</v>
      </c>
    </row>
    <row r="92" spans="1:5" x14ac:dyDescent="0.5">
      <c r="A92" s="243">
        <f t="shared" si="9"/>
        <v>6.1000000000000047E-2</v>
      </c>
      <c r="B92" s="243">
        <f t="shared" si="4"/>
        <v>0.93899999999999995</v>
      </c>
      <c r="C92" s="82"/>
      <c r="D92" s="270">
        <f t="shared" si="7"/>
        <v>5.7090280741322834</v>
      </c>
      <c r="E92" s="270">
        <f t="shared" si="8"/>
        <v>4.7044500000000005</v>
      </c>
    </row>
    <row r="93" spans="1:5" x14ac:dyDescent="0.5">
      <c r="A93" s="243">
        <f t="shared" si="9"/>
        <v>6.2000000000000048E-2</v>
      </c>
      <c r="B93" s="243">
        <f t="shared" si="4"/>
        <v>0.93799999999999994</v>
      </c>
      <c r="C93" s="82"/>
      <c r="D93" s="270">
        <f t="shared" si="7"/>
        <v>5.6870623689551758</v>
      </c>
      <c r="E93" s="270">
        <f t="shared" si="8"/>
        <v>4.7119</v>
      </c>
    </row>
    <row r="94" spans="1:5" x14ac:dyDescent="0.5">
      <c r="A94" s="243">
        <f t="shared" si="9"/>
        <v>6.3000000000000042E-2</v>
      </c>
      <c r="B94" s="243">
        <f t="shared" si="4"/>
        <v>0.93699999999999994</v>
      </c>
      <c r="C94" s="82"/>
      <c r="D94" s="270">
        <f t="shared" si="7"/>
        <v>5.6650966637780691</v>
      </c>
      <c r="E94" s="270">
        <f t="shared" si="8"/>
        <v>4.7193500000000004</v>
      </c>
    </row>
    <row r="95" spans="1:5" x14ac:dyDescent="0.5">
      <c r="A95" s="243">
        <f t="shared" si="9"/>
        <v>6.4000000000000043E-2</v>
      </c>
      <c r="B95" s="243">
        <f t="shared" ref="B95:B158" si="10">1-A95</f>
        <v>0.93599999999999994</v>
      </c>
      <c r="C95" s="82"/>
      <c r="D95" s="270">
        <f t="shared" si="7"/>
        <v>5.6431309586009615</v>
      </c>
      <c r="E95" s="270">
        <f t="shared" si="8"/>
        <v>4.7267999999999999</v>
      </c>
    </row>
    <row r="96" spans="1:5" x14ac:dyDescent="0.5">
      <c r="A96" s="243">
        <f t="shared" si="9"/>
        <v>6.5000000000000044E-2</v>
      </c>
      <c r="B96" s="243">
        <f t="shared" si="10"/>
        <v>0.93499999999999994</v>
      </c>
      <c r="C96" s="82"/>
      <c r="D96" s="270">
        <f t="shared" ref="D96:D159" si="11">SQRT((A96*$B$7)^2+(B96*$B$8)^2+2*$B$7*A96*$B$8*B96*$D$12)</f>
        <v>5.6211652534238539</v>
      </c>
      <c r="E96" s="270">
        <f t="shared" ref="E96:E159" si="12">+A96*$B$5+B96*$B$6</f>
        <v>4.7342500000000003</v>
      </c>
    </row>
    <row r="97" spans="1:5" x14ac:dyDescent="0.5">
      <c r="A97" s="243">
        <f t="shared" si="9"/>
        <v>6.6000000000000045E-2</v>
      </c>
      <c r="B97" s="243">
        <f t="shared" si="10"/>
        <v>0.93399999999999994</v>
      </c>
      <c r="C97" s="82"/>
      <c r="D97" s="270">
        <f t="shared" si="11"/>
        <v>5.5991995482467463</v>
      </c>
      <c r="E97" s="270">
        <f t="shared" si="12"/>
        <v>4.7416999999999998</v>
      </c>
    </row>
    <row r="98" spans="1:5" x14ac:dyDescent="0.5">
      <c r="A98" s="243">
        <f t="shared" ref="A98:A161" si="13">+A97+0.1%</f>
        <v>6.7000000000000046E-2</v>
      </c>
      <c r="B98" s="243">
        <f t="shared" si="10"/>
        <v>0.93299999999999994</v>
      </c>
      <c r="C98" s="82"/>
      <c r="D98" s="270">
        <f t="shared" si="11"/>
        <v>5.5772338430696378</v>
      </c>
      <c r="E98" s="270">
        <f t="shared" si="12"/>
        <v>4.7491500000000002</v>
      </c>
    </row>
    <row r="99" spans="1:5" x14ac:dyDescent="0.5">
      <c r="A99" s="243">
        <f t="shared" si="13"/>
        <v>6.8000000000000047E-2</v>
      </c>
      <c r="B99" s="243">
        <f t="shared" si="10"/>
        <v>0.93199999999999994</v>
      </c>
      <c r="C99" s="82"/>
      <c r="D99" s="270">
        <f t="shared" si="11"/>
        <v>5.555268137892531</v>
      </c>
      <c r="E99" s="270">
        <f t="shared" si="12"/>
        <v>4.7566000000000006</v>
      </c>
    </row>
    <row r="100" spans="1:5" x14ac:dyDescent="0.5">
      <c r="A100" s="243">
        <f t="shared" si="13"/>
        <v>6.9000000000000047E-2</v>
      </c>
      <c r="B100" s="243">
        <f t="shared" si="10"/>
        <v>0.93099999999999994</v>
      </c>
      <c r="C100" s="82"/>
      <c r="D100" s="270">
        <f t="shared" si="11"/>
        <v>5.5333024327154234</v>
      </c>
      <c r="E100" s="270">
        <f t="shared" si="12"/>
        <v>4.7640500000000001</v>
      </c>
    </row>
    <row r="101" spans="1:5" x14ac:dyDescent="0.5">
      <c r="A101" s="243">
        <f t="shared" si="13"/>
        <v>7.0000000000000048E-2</v>
      </c>
      <c r="B101" s="243">
        <f t="shared" si="10"/>
        <v>0.92999999999999994</v>
      </c>
      <c r="C101" s="82"/>
      <c r="D101" s="270">
        <f t="shared" si="11"/>
        <v>5.5113367275383158</v>
      </c>
      <c r="E101" s="270">
        <f t="shared" si="12"/>
        <v>4.7715000000000005</v>
      </c>
    </row>
    <row r="102" spans="1:5" x14ac:dyDescent="0.5">
      <c r="A102" s="243">
        <f t="shared" si="13"/>
        <v>7.1000000000000049E-2</v>
      </c>
      <c r="B102" s="243">
        <f t="shared" si="10"/>
        <v>0.92899999999999994</v>
      </c>
      <c r="C102" s="82"/>
      <c r="D102" s="270">
        <f t="shared" si="11"/>
        <v>5.4893710223612091</v>
      </c>
      <c r="E102" s="270">
        <f t="shared" si="12"/>
        <v>4.77895</v>
      </c>
    </row>
    <row r="103" spans="1:5" x14ac:dyDescent="0.5">
      <c r="A103" s="243">
        <f t="shared" si="13"/>
        <v>7.200000000000005E-2</v>
      </c>
      <c r="B103" s="243">
        <f t="shared" si="10"/>
        <v>0.92799999999999994</v>
      </c>
      <c r="C103" s="82"/>
      <c r="D103" s="270">
        <f t="shared" si="11"/>
        <v>5.4674053171841006</v>
      </c>
      <c r="E103" s="270">
        <f t="shared" si="12"/>
        <v>4.7864000000000004</v>
      </c>
    </row>
    <row r="104" spans="1:5" x14ac:dyDescent="0.5">
      <c r="A104" s="243">
        <f t="shared" si="13"/>
        <v>7.3000000000000051E-2</v>
      </c>
      <c r="B104" s="243">
        <f t="shared" si="10"/>
        <v>0.92699999999999994</v>
      </c>
      <c r="C104" s="82"/>
      <c r="D104" s="270">
        <f t="shared" si="11"/>
        <v>5.445439612006993</v>
      </c>
      <c r="E104" s="270">
        <f t="shared" si="12"/>
        <v>4.7938499999999999</v>
      </c>
    </row>
    <row r="105" spans="1:5" x14ac:dyDescent="0.5">
      <c r="A105" s="243">
        <f t="shared" si="13"/>
        <v>7.4000000000000052E-2</v>
      </c>
      <c r="B105" s="243">
        <f t="shared" si="10"/>
        <v>0.92599999999999993</v>
      </c>
      <c r="C105" s="82"/>
      <c r="D105" s="270">
        <f t="shared" si="11"/>
        <v>5.4234739068298863</v>
      </c>
      <c r="E105" s="270">
        <f t="shared" si="12"/>
        <v>4.8013000000000003</v>
      </c>
    </row>
    <row r="106" spans="1:5" x14ac:dyDescent="0.5">
      <c r="A106" s="243">
        <f t="shared" si="13"/>
        <v>7.5000000000000053E-2</v>
      </c>
      <c r="B106" s="243">
        <f t="shared" si="10"/>
        <v>0.92499999999999993</v>
      </c>
      <c r="C106" s="82"/>
      <c r="D106" s="270">
        <f t="shared" si="11"/>
        <v>5.4015082016527778</v>
      </c>
      <c r="E106" s="270">
        <f t="shared" si="12"/>
        <v>4.8087500000000007</v>
      </c>
    </row>
    <row r="107" spans="1:5" x14ac:dyDescent="0.5">
      <c r="A107" s="243">
        <f t="shared" si="13"/>
        <v>7.6000000000000054E-2</v>
      </c>
      <c r="B107" s="243">
        <f t="shared" si="10"/>
        <v>0.92399999999999993</v>
      </c>
      <c r="C107" s="82"/>
      <c r="D107" s="270">
        <f t="shared" si="11"/>
        <v>5.3795424964756711</v>
      </c>
      <c r="E107" s="270">
        <f t="shared" si="12"/>
        <v>4.8162000000000003</v>
      </c>
    </row>
    <row r="108" spans="1:5" x14ac:dyDescent="0.5">
      <c r="A108" s="243">
        <f t="shared" si="13"/>
        <v>7.7000000000000055E-2</v>
      </c>
      <c r="B108" s="243">
        <f t="shared" si="10"/>
        <v>0.92299999999999993</v>
      </c>
      <c r="C108" s="82"/>
      <c r="D108" s="270">
        <f t="shared" si="11"/>
        <v>5.3575767912985635</v>
      </c>
      <c r="E108" s="270">
        <f t="shared" si="12"/>
        <v>4.8236500000000007</v>
      </c>
    </row>
    <row r="109" spans="1:5" x14ac:dyDescent="0.5">
      <c r="A109" s="243">
        <f t="shared" si="13"/>
        <v>7.8000000000000055E-2</v>
      </c>
      <c r="B109" s="243">
        <f t="shared" si="10"/>
        <v>0.92199999999999993</v>
      </c>
      <c r="C109" s="82"/>
      <c r="D109" s="270">
        <f t="shared" si="11"/>
        <v>5.3356110861214558</v>
      </c>
      <c r="E109" s="270">
        <f t="shared" si="12"/>
        <v>4.8311000000000002</v>
      </c>
    </row>
    <row r="110" spans="1:5" x14ac:dyDescent="0.5">
      <c r="A110" s="243">
        <f t="shared" si="13"/>
        <v>7.9000000000000056E-2</v>
      </c>
      <c r="B110" s="243">
        <f t="shared" si="10"/>
        <v>0.92099999999999993</v>
      </c>
      <c r="C110" s="82"/>
      <c r="D110" s="270">
        <f t="shared" si="11"/>
        <v>5.3136453809443491</v>
      </c>
      <c r="E110" s="270">
        <f t="shared" si="12"/>
        <v>4.8385499999999997</v>
      </c>
    </row>
    <row r="111" spans="1:5" x14ac:dyDescent="0.5">
      <c r="A111" s="243">
        <f t="shared" si="13"/>
        <v>8.0000000000000057E-2</v>
      </c>
      <c r="B111" s="243">
        <f t="shared" si="10"/>
        <v>0.91999999999999993</v>
      </c>
      <c r="C111" s="82"/>
      <c r="D111" s="270">
        <f t="shared" si="11"/>
        <v>5.2916796757672397</v>
      </c>
      <c r="E111" s="270">
        <f t="shared" si="12"/>
        <v>4.8460000000000001</v>
      </c>
    </row>
    <row r="112" spans="1:5" x14ac:dyDescent="0.5">
      <c r="A112" s="243">
        <f t="shared" si="13"/>
        <v>8.1000000000000058E-2</v>
      </c>
      <c r="B112" s="243">
        <f t="shared" si="10"/>
        <v>0.91899999999999993</v>
      </c>
      <c r="C112" s="82"/>
      <c r="D112" s="270">
        <f t="shared" si="11"/>
        <v>5.269713970590133</v>
      </c>
      <c r="E112" s="270">
        <f t="shared" si="12"/>
        <v>4.8534500000000005</v>
      </c>
    </row>
    <row r="113" spans="1:5" x14ac:dyDescent="0.5">
      <c r="A113" s="243">
        <f t="shared" si="13"/>
        <v>8.2000000000000059E-2</v>
      </c>
      <c r="B113" s="243">
        <f t="shared" si="10"/>
        <v>0.91799999999999993</v>
      </c>
      <c r="C113" s="82"/>
      <c r="D113" s="270">
        <f t="shared" si="11"/>
        <v>5.2477482654130263</v>
      </c>
      <c r="E113" s="270">
        <f t="shared" si="12"/>
        <v>4.8609</v>
      </c>
    </row>
    <row r="114" spans="1:5" x14ac:dyDescent="0.5">
      <c r="A114" s="243">
        <f t="shared" si="13"/>
        <v>8.300000000000006E-2</v>
      </c>
      <c r="B114" s="243">
        <f t="shared" si="10"/>
        <v>0.91699999999999993</v>
      </c>
      <c r="C114" s="82"/>
      <c r="D114" s="270">
        <f t="shared" si="11"/>
        <v>5.2257825602359187</v>
      </c>
      <c r="E114" s="270">
        <f t="shared" si="12"/>
        <v>4.8683500000000004</v>
      </c>
    </row>
    <row r="115" spans="1:5" x14ac:dyDescent="0.5">
      <c r="A115" s="243">
        <f t="shared" si="13"/>
        <v>8.4000000000000061E-2</v>
      </c>
      <c r="B115" s="243">
        <f t="shared" si="10"/>
        <v>0.91599999999999993</v>
      </c>
      <c r="C115" s="82"/>
      <c r="D115" s="270">
        <f t="shared" si="11"/>
        <v>5.2038168550588111</v>
      </c>
      <c r="E115" s="270">
        <f t="shared" si="12"/>
        <v>4.8758000000000008</v>
      </c>
    </row>
    <row r="116" spans="1:5" x14ac:dyDescent="0.5">
      <c r="A116" s="243">
        <f t="shared" si="13"/>
        <v>8.5000000000000062E-2</v>
      </c>
      <c r="B116" s="243">
        <f t="shared" si="10"/>
        <v>0.91499999999999992</v>
      </c>
      <c r="C116" s="82"/>
      <c r="D116" s="270">
        <f t="shared" si="11"/>
        <v>5.1818511498817044</v>
      </c>
      <c r="E116" s="270">
        <f t="shared" si="12"/>
        <v>4.8832500000000003</v>
      </c>
    </row>
    <row r="117" spans="1:5" x14ac:dyDescent="0.5">
      <c r="A117" s="243">
        <f t="shared" si="13"/>
        <v>8.6000000000000063E-2</v>
      </c>
      <c r="B117" s="243">
        <f t="shared" si="10"/>
        <v>0.91399999999999992</v>
      </c>
      <c r="C117" s="82"/>
      <c r="D117" s="270">
        <f t="shared" si="11"/>
        <v>5.159885444704595</v>
      </c>
      <c r="E117" s="270">
        <f t="shared" si="12"/>
        <v>4.8907000000000007</v>
      </c>
    </row>
    <row r="118" spans="1:5" x14ac:dyDescent="0.5">
      <c r="A118" s="243">
        <f t="shared" si="13"/>
        <v>8.7000000000000063E-2</v>
      </c>
      <c r="B118" s="243">
        <f t="shared" si="10"/>
        <v>0.91299999999999992</v>
      </c>
      <c r="C118" s="82"/>
      <c r="D118" s="270">
        <f t="shared" si="11"/>
        <v>5.1379197395274883</v>
      </c>
      <c r="E118" s="270">
        <f t="shared" si="12"/>
        <v>4.8981500000000002</v>
      </c>
    </row>
    <row r="119" spans="1:5" x14ac:dyDescent="0.5">
      <c r="A119" s="243">
        <f t="shared" si="13"/>
        <v>8.8000000000000064E-2</v>
      </c>
      <c r="B119" s="243">
        <f t="shared" si="10"/>
        <v>0.91199999999999992</v>
      </c>
      <c r="C119" s="82"/>
      <c r="D119" s="270">
        <f t="shared" si="11"/>
        <v>5.1159540343503798</v>
      </c>
      <c r="E119" s="270">
        <f t="shared" si="12"/>
        <v>4.9055999999999997</v>
      </c>
    </row>
    <row r="120" spans="1:5" x14ac:dyDescent="0.5">
      <c r="A120" s="243">
        <f t="shared" si="13"/>
        <v>8.9000000000000065E-2</v>
      </c>
      <c r="B120" s="243">
        <f t="shared" si="10"/>
        <v>0.91099999999999992</v>
      </c>
      <c r="C120" s="82"/>
      <c r="D120" s="270">
        <f t="shared" si="11"/>
        <v>5.093988329173273</v>
      </c>
      <c r="E120" s="270">
        <f t="shared" si="12"/>
        <v>4.9130500000000001</v>
      </c>
    </row>
    <row r="121" spans="1:5" x14ac:dyDescent="0.5">
      <c r="A121" s="243">
        <f t="shared" si="13"/>
        <v>9.0000000000000066E-2</v>
      </c>
      <c r="B121" s="243">
        <f t="shared" si="10"/>
        <v>0.90999999999999992</v>
      </c>
      <c r="C121" s="82"/>
      <c r="D121" s="270">
        <f t="shared" si="11"/>
        <v>5.0720226239961654</v>
      </c>
      <c r="E121" s="270">
        <f t="shared" si="12"/>
        <v>4.9205000000000005</v>
      </c>
    </row>
    <row r="122" spans="1:5" x14ac:dyDescent="0.5">
      <c r="A122" s="243">
        <f t="shared" si="13"/>
        <v>9.1000000000000067E-2</v>
      </c>
      <c r="B122" s="243">
        <f t="shared" si="10"/>
        <v>0.90899999999999992</v>
      </c>
      <c r="C122" s="82"/>
      <c r="D122" s="270">
        <f t="shared" si="11"/>
        <v>5.0500569188190578</v>
      </c>
      <c r="E122" s="270">
        <f t="shared" si="12"/>
        <v>4.9279500000000009</v>
      </c>
    </row>
    <row r="123" spans="1:5" x14ac:dyDescent="0.5">
      <c r="A123" s="243">
        <f t="shared" si="13"/>
        <v>9.2000000000000068E-2</v>
      </c>
      <c r="B123" s="243">
        <f t="shared" si="10"/>
        <v>0.90799999999999992</v>
      </c>
      <c r="C123" s="82"/>
      <c r="D123" s="270">
        <f t="shared" si="11"/>
        <v>5.0280912136419511</v>
      </c>
      <c r="E123" s="270">
        <f t="shared" si="12"/>
        <v>4.9354000000000005</v>
      </c>
    </row>
    <row r="124" spans="1:5" x14ac:dyDescent="0.5">
      <c r="A124" s="243">
        <f t="shared" si="13"/>
        <v>9.3000000000000069E-2</v>
      </c>
      <c r="B124" s="243">
        <f t="shared" si="10"/>
        <v>0.90699999999999992</v>
      </c>
      <c r="C124" s="82"/>
      <c r="D124" s="270">
        <f t="shared" si="11"/>
        <v>5.0061255084648417</v>
      </c>
      <c r="E124" s="270">
        <f t="shared" si="12"/>
        <v>4.94285</v>
      </c>
    </row>
    <row r="125" spans="1:5" x14ac:dyDescent="0.5">
      <c r="A125" s="243">
        <f t="shared" si="13"/>
        <v>9.400000000000007E-2</v>
      </c>
      <c r="B125" s="243">
        <f t="shared" si="10"/>
        <v>0.90599999999999992</v>
      </c>
      <c r="C125" s="82"/>
      <c r="D125" s="270">
        <f t="shared" si="11"/>
        <v>4.9841598032877359</v>
      </c>
      <c r="E125" s="270">
        <f t="shared" si="12"/>
        <v>4.9503000000000004</v>
      </c>
    </row>
    <row r="126" spans="1:5" x14ac:dyDescent="0.5">
      <c r="A126" s="243">
        <f t="shared" si="13"/>
        <v>9.500000000000007E-2</v>
      </c>
      <c r="B126" s="243">
        <f t="shared" si="10"/>
        <v>0.90499999999999992</v>
      </c>
      <c r="C126" s="82"/>
      <c r="D126" s="270">
        <f t="shared" si="11"/>
        <v>4.9621940981106283</v>
      </c>
      <c r="E126" s="270">
        <f t="shared" si="12"/>
        <v>4.9577500000000008</v>
      </c>
    </row>
    <row r="127" spans="1:5" x14ac:dyDescent="0.5">
      <c r="A127" s="243">
        <f t="shared" si="13"/>
        <v>9.6000000000000071E-2</v>
      </c>
      <c r="B127" s="243">
        <f t="shared" si="10"/>
        <v>0.90399999999999991</v>
      </c>
      <c r="C127" s="82"/>
      <c r="D127" s="270">
        <f t="shared" si="11"/>
        <v>4.9402283929335207</v>
      </c>
      <c r="E127" s="270">
        <f t="shared" si="12"/>
        <v>4.9652000000000003</v>
      </c>
    </row>
    <row r="128" spans="1:5" x14ac:dyDescent="0.5">
      <c r="A128" s="243">
        <f t="shared" si="13"/>
        <v>9.7000000000000072E-2</v>
      </c>
      <c r="B128" s="243">
        <f t="shared" si="10"/>
        <v>0.90299999999999991</v>
      </c>
      <c r="C128" s="82"/>
      <c r="D128" s="270">
        <f t="shared" si="11"/>
        <v>4.9182626877564131</v>
      </c>
      <c r="E128" s="270">
        <f t="shared" si="12"/>
        <v>4.9726500000000007</v>
      </c>
    </row>
    <row r="129" spans="1:5" x14ac:dyDescent="0.5">
      <c r="A129" s="243">
        <f t="shared" si="13"/>
        <v>9.8000000000000073E-2</v>
      </c>
      <c r="B129" s="243">
        <f t="shared" si="10"/>
        <v>0.90199999999999991</v>
      </c>
      <c r="C129" s="82"/>
      <c r="D129" s="270">
        <f t="shared" si="11"/>
        <v>4.8962969825793063</v>
      </c>
      <c r="E129" s="270">
        <f t="shared" si="12"/>
        <v>4.9801000000000002</v>
      </c>
    </row>
    <row r="130" spans="1:5" x14ac:dyDescent="0.5">
      <c r="A130" s="243">
        <f t="shared" si="13"/>
        <v>9.9000000000000074E-2</v>
      </c>
      <c r="B130" s="243">
        <f t="shared" si="10"/>
        <v>0.90099999999999991</v>
      </c>
      <c r="C130" s="82"/>
      <c r="D130" s="270">
        <f t="shared" si="11"/>
        <v>4.874331277402197</v>
      </c>
      <c r="E130" s="270">
        <f t="shared" si="12"/>
        <v>4.9875500000000006</v>
      </c>
    </row>
    <row r="131" spans="1:5" x14ac:dyDescent="0.5">
      <c r="A131" s="243">
        <f t="shared" si="13"/>
        <v>0.10000000000000007</v>
      </c>
      <c r="B131" s="243">
        <f t="shared" si="10"/>
        <v>0.89999999999999991</v>
      </c>
      <c r="C131" s="82"/>
      <c r="D131" s="270">
        <f t="shared" si="11"/>
        <v>4.8523655722250911</v>
      </c>
      <c r="E131" s="270">
        <f t="shared" si="12"/>
        <v>4.995000000000001</v>
      </c>
    </row>
    <row r="132" spans="1:5" x14ac:dyDescent="0.5">
      <c r="A132" s="243">
        <f t="shared" si="13"/>
        <v>0.10100000000000008</v>
      </c>
      <c r="B132" s="243">
        <f t="shared" si="10"/>
        <v>0.89899999999999991</v>
      </c>
      <c r="C132" s="82"/>
      <c r="D132" s="270">
        <f t="shared" si="11"/>
        <v>4.8303998670479826</v>
      </c>
      <c r="E132" s="270">
        <f t="shared" si="12"/>
        <v>5.0024500000000005</v>
      </c>
    </row>
    <row r="133" spans="1:5" x14ac:dyDescent="0.5">
      <c r="A133" s="243">
        <f t="shared" si="13"/>
        <v>0.10200000000000008</v>
      </c>
      <c r="B133" s="243">
        <f t="shared" si="10"/>
        <v>0.89799999999999991</v>
      </c>
      <c r="C133" s="82"/>
      <c r="D133" s="270">
        <f t="shared" si="11"/>
        <v>4.808434161870875</v>
      </c>
      <c r="E133" s="270">
        <f t="shared" si="12"/>
        <v>5.0099</v>
      </c>
    </row>
    <row r="134" spans="1:5" x14ac:dyDescent="0.5">
      <c r="A134" s="243">
        <f t="shared" si="13"/>
        <v>0.10300000000000008</v>
      </c>
      <c r="B134" s="243">
        <f t="shared" si="10"/>
        <v>0.89699999999999991</v>
      </c>
      <c r="C134" s="82"/>
      <c r="D134" s="270">
        <f t="shared" si="11"/>
        <v>4.7864684566937683</v>
      </c>
      <c r="E134" s="270">
        <f t="shared" si="12"/>
        <v>5.0173500000000004</v>
      </c>
    </row>
    <row r="135" spans="1:5" x14ac:dyDescent="0.5">
      <c r="A135" s="243">
        <f t="shared" si="13"/>
        <v>0.10400000000000008</v>
      </c>
      <c r="B135" s="243">
        <f t="shared" si="10"/>
        <v>0.89599999999999991</v>
      </c>
      <c r="C135" s="82"/>
      <c r="D135" s="270">
        <f t="shared" si="11"/>
        <v>4.7645027515166598</v>
      </c>
      <c r="E135" s="270">
        <f t="shared" si="12"/>
        <v>5.0248000000000008</v>
      </c>
    </row>
    <row r="136" spans="1:5" x14ac:dyDescent="0.5">
      <c r="A136" s="243">
        <f t="shared" si="13"/>
        <v>0.10500000000000008</v>
      </c>
      <c r="B136" s="243">
        <f t="shared" si="10"/>
        <v>0.89499999999999991</v>
      </c>
      <c r="C136" s="82"/>
      <c r="D136" s="270">
        <f t="shared" si="11"/>
        <v>4.7425370463395531</v>
      </c>
      <c r="E136" s="270">
        <f t="shared" si="12"/>
        <v>5.0322500000000003</v>
      </c>
    </row>
    <row r="137" spans="1:5" x14ac:dyDescent="0.5">
      <c r="A137" s="243">
        <f t="shared" si="13"/>
        <v>0.10600000000000008</v>
      </c>
      <c r="B137" s="243">
        <f t="shared" si="10"/>
        <v>0.89399999999999991</v>
      </c>
      <c r="C137" s="82"/>
      <c r="D137" s="270">
        <f t="shared" si="11"/>
        <v>4.7205713411624464</v>
      </c>
      <c r="E137" s="270">
        <f t="shared" si="12"/>
        <v>5.0397000000000007</v>
      </c>
    </row>
    <row r="138" spans="1:5" x14ac:dyDescent="0.5">
      <c r="A138" s="243">
        <f t="shared" si="13"/>
        <v>0.10700000000000008</v>
      </c>
      <c r="B138" s="243">
        <f t="shared" si="10"/>
        <v>0.8929999999999999</v>
      </c>
      <c r="C138" s="82"/>
      <c r="D138" s="270">
        <f t="shared" si="11"/>
        <v>4.6986056359853379</v>
      </c>
      <c r="E138" s="270">
        <f t="shared" si="12"/>
        <v>5.0471500000000002</v>
      </c>
    </row>
    <row r="139" spans="1:5" x14ac:dyDescent="0.5">
      <c r="A139" s="243">
        <f t="shared" si="13"/>
        <v>0.10800000000000008</v>
      </c>
      <c r="B139" s="243">
        <f t="shared" si="10"/>
        <v>0.8919999999999999</v>
      </c>
      <c r="C139" s="82"/>
      <c r="D139" s="270">
        <f t="shared" si="11"/>
        <v>4.6766399308082311</v>
      </c>
      <c r="E139" s="270">
        <f t="shared" si="12"/>
        <v>5.0546000000000006</v>
      </c>
    </row>
    <row r="140" spans="1:5" x14ac:dyDescent="0.5">
      <c r="A140" s="243">
        <f t="shared" si="13"/>
        <v>0.10900000000000008</v>
      </c>
      <c r="B140" s="243">
        <f t="shared" si="10"/>
        <v>0.8909999999999999</v>
      </c>
      <c r="C140" s="82"/>
      <c r="D140" s="270">
        <f t="shared" si="11"/>
        <v>4.6546742256311227</v>
      </c>
      <c r="E140" s="270">
        <f t="shared" si="12"/>
        <v>5.062050000000001</v>
      </c>
    </row>
    <row r="141" spans="1:5" x14ac:dyDescent="0.5">
      <c r="A141" s="243">
        <f t="shared" si="13"/>
        <v>0.11000000000000008</v>
      </c>
      <c r="B141" s="243">
        <f t="shared" si="10"/>
        <v>0.8899999999999999</v>
      </c>
      <c r="C141" s="82"/>
      <c r="D141" s="270">
        <f t="shared" si="11"/>
        <v>4.632708520454015</v>
      </c>
      <c r="E141" s="270">
        <f t="shared" si="12"/>
        <v>5.0695000000000006</v>
      </c>
    </row>
    <row r="142" spans="1:5" x14ac:dyDescent="0.5">
      <c r="A142" s="243">
        <f t="shared" si="13"/>
        <v>0.11100000000000008</v>
      </c>
      <c r="B142" s="243">
        <f t="shared" si="10"/>
        <v>0.8889999999999999</v>
      </c>
      <c r="C142" s="82"/>
      <c r="D142" s="270">
        <f t="shared" si="11"/>
        <v>4.6107428152769083</v>
      </c>
      <c r="E142" s="270">
        <f t="shared" si="12"/>
        <v>5.0769500000000001</v>
      </c>
    </row>
    <row r="143" spans="1:5" x14ac:dyDescent="0.5">
      <c r="A143" s="243">
        <f t="shared" si="13"/>
        <v>0.11200000000000009</v>
      </c>
      <c r="B143" s="243">
        <f t="shared" si="10"/>
        <v>0.8879999999999999</v>
      </c>
      <c r="C143" s="82"/>
      <c r="D143" s="270">
        <f t="shared" si="11"/>
        <v>4.5887771100997998</v>
      </c>
      <c r="E143" s="270">
        <f t="shared" si="12"/>
        <v>5.0844000000000005</v>
      </c>
    </row>
    <row r="144" spans="1:5" x14ac:dyDescent="0.5">
      <c r="A144" s="243">
        <f t="shared" si="13"/>
        <v>0.11300000000000009</v>
      </c>
      <c r="B144" s="243">
        <f t="shared" si="10"/>
        <v>0.8869999999999999</v>
      </c>
      <c r="C144" s="82"/>
      <c r="D144" s="270">
        <f t="shared" si="11"/>
        <v>4.5668114049226931</v>
      </c>
      <c r="E144" s="270">
        <f t="shared" si="12"/>
        <v>5.0918500000000009</v>
      </c>
    </row>
    <row r="145" spans="1:5" x14ac:dyDescent="0.5">
      <c r="A145" s="243">
        <f t="shared" si="13"/>
        <v>0.11400000000000009</v>
      </c>
      <c r="B145" s="243">
        <f t="shared" si="10"/>
        <v>0.8859999999999999</v>
      </c>
      <c r="C145" s="82"/>
      <c r="D145" s="270">
        <f t="shared" si="11"/>
        <v>4.5448456997455837</v>
      </c>
      <c r="E145" s="270">
        <f t="shared" si="12"/>
        <v>5.0993000000000004</v>
      </c>
    </row>
    <row r="146" spans="1:5" x14ac:dyDescent="0.5">
      <c r="A146" s="243">
        <f t="shared" si="13"/>
        <v>0.11500000000000009</v>
      </c>
      <c r="B146" s="243">
        <f t="shared" si="10"/>
        <v>0.8849999999999999</v>
      </c>
      <c r="C146" s="82"/>
      <c r="D146" s="270">
        <f t="shared" si="11"/>
        <v>4.5228799945684779</v>
      </c>
      <c r="E146" s="270">
        <f t="shared" si="12"/>
        <v>5.1067500000000008</v>
      </c>
    </row>
    <row r="147" spans="1:5" x14ac:dyDescent="0.5">
      <c r="A147" s="243">
        <f t="shared" si="13"/>
        <v>0.11600000000000009</v>
      </c>
      <c r="B147" s="243">
        <f t="shared" si="10"/>
        <v>0.8839999999999999</v>
      </c>
      <c r="C147" s="82"/>
      <c r="D147" s="270">
        <f t="shared" si="11"/>
        <v>4.5009142893913703</v>
      </c>
      <c r="E147" s="270">
        <f t="shared" si="12"/>
        <v>5.1142000000000003</v>
      </c>
    </row>
    <row r="148" spans="1:5" x14ac:dyDescent="0.5">
      <c r="A148" s="243">
        <f t="shared" si="13"/>
        <v>0.11700000000000009</v>
      </c>
      <c r="B148" s="243">
        <f t="shared" si="10"/>
        <v>0.8829999999999999</v>
      </c>
      <c r="C148" s="82"/>
      <c r="D148" s="270">
        <f t="shared" si="11"/>
        <v>4.4789485842142627</v>
      </c>
      <c r="E148" s="270">
        <f t="shared" si="12"/>
        <v>5.1216500000000007</v>
      </c>
    </row>
    <row r="149" spans="1:5" x14ac:dyDescent="0.5">
      <c r="A149" s="243">
        <f t="shared" si="13"/>
        <v>0.11800000000000009</v>
      </c>
      <c r="B149" s="243">
        <f t="shared" si="10"/>
        <v>0.8819999999999999</v>
      </c>
      <c r="C149" s="82"/>
      <c r="D149" s="270">
        <f t="shared" si="11"/>
        <v>4.4569828790371551</v>
      </c>
      <c r="E149" s="270">
        <f t="shared" si="12"/>
        <v>5.1291000000000002</v>
      </c>
    </row>
    <row r="150" spans="1:5" x14ac:dyDescent="0.5">
      <c r="A150" s="243">
        <f t="shared" si="13"/>
        <v>0.11900000000000009</v>
      </c>
      <c r="B150" s="243">
        <f t="shared" si="10"/>
        <v>0.88099999999999989</v>
      </c>
      <c r="C150" s="82"/>
      <c r="D150" s="270">
        <f t="shared" si="11"/>
        <v>4.4350171738600475</v>
      </c>
      <c r="E150" s="270">
        <f t="shared" si="12"/>
        <v>5.1365500000000006</v>
      </c>
    </row>
    <row r="151" spans="1:5" x14ac:dyDescent="0.5">
      <c r="A151" s="243">
        <f t="shared" si="13"/>
        <v>0.12000000000000009</v>
      </c>
      <c r="B151" s="243">
        <f t="shared" si="10"/>
        <v>0.87999999999999989</v>
      </c>
      <c r="C151" s="82"/>
      <c r="D151" s="270">
        <f t="shared" si="11"/>
        <v>4.4130514686829398</v>
      </c>
      <c r="E151" s="270">
        <f t="shared" si="12"/>
        <v>5.1440000000000001</v>
      </c>
    </row>
    <row r="152" spans="1:5" x14ac:dyDescent="0.5">
      <c r="A152" s="243">
        <f t="shared" si="13"/>
        <v>0.12100000000000009</v>
      </c>
      <c r="B152" s="243">
        <f t="shared" si="10"/>
        <v>0.87899999999999989</v>
      </c>
      <c r="C152" s="82"/>
      <c r="D152" s="270">
        <f t="shared" si="11"/>
        <v>4.3910857635058331</v>
      </c>
      <c r="E152" s="270">
        <f t="shared" si="12"/>
        <v>5.1514500000000005</v>
      </c>
    </row>
    <row r="153" spans="1:5" x14ac:dyDescent="0.5">
      <c r="A153" s="243">
        <f t="shared" si="13"/>
        <v>0.12200000000000009</v>
      </c>
      <c r="B153" s="243">
        <f t="shared" si="10"/>
        <v>0.87799999999999989</v>
      </c>
      <c r="C153" s="82"/>
      <c r="D153" s="270">
        <f t="shared" si="11"/>
        <v>4.3691200583287255</v>
      </c>
      <c r="E153" s="270">
        <f t="shared" si="12"/>
        <v>5.1589000000000009</v>
      </c>
    </row>
    <row r="154" spans="1:5" x14ac:dyDescent="0.5">
      <c r="A154" s="243">
        <f t="shared" si="13"/>
        <v>0.1230000000000001</v>
      </c>
      <c r="B154" s="243">
        <f t="shared" si="10"/>
        <v>0.87699999999999989</v>
      </c>
      <c r="C154" s="82"/>
      <c r="D154" s="270">
        <f t="shared" si="11"/>
        <v>4.347154353151617</v>
      </c>
      <c r="E154" s="270">
        <f t="shared" si="12"/>
        <v>5.1663500000000004</v>
      </c>
    </row>
    <row r="155" spans="1:5" x14ac:dyDescent="0.5">
      <c r="A155" s="243">
        <f t="shared" si="13"/>
        <v>0.1240000000000001</v>
      </c>
      <c r="B155" s="243">
        <f t="shared" si="10"/>
        <v>0.87599999999999989</v>
      </c>
      <c r="C155" s="82"/>
      <c r="D155" s="270">
        <f t="shared" si="11"/>
        <v>4.3251886479745103</v>
      </c>
      <c r="E155" s="270">
        <f t="shared" si="12"/>
        <v>5.1738</v>
      </c>
    </row>
    <row r="156" spans="1:5" x14ac:dyDescent="0.5">
      <c r="A156" s="243">
        <f t="shared" si="13"/>
        <v>0.12500000000000008</v>
      </c>
      <c r="B156" s="243">
        <f t="shared" si="10"/>
        <v>0.87499999999999989</v>
      </c>
      <c r="C156" s="82"/>
      <c r="D156" s="270">
        <f t="shared" si="11"/>
        <v>4.3032229427974018</v>
      </c>
      <c r="E156" s="270">
        <f t="shared" si="12"/>
        <v>5.1812500000000004</v>
      </c>
    </row>
    <row r="157" spans="1:5" x14ac:dyDescent="0.5">
      <c r="A157" s="243">
        <f t="shared" si="13"/>
        <v>0.12600000000000008</v>
      </c>
      <c r="B157" s="243">
        <f t="shared" si="10"/>
        <v>0.87399999999999989</v>
      </c>
      <c r="C157" s="82"/>
      <c r="D157" s="270">
        <f t="shared" si="11"/>
        <v>4.2812572376202951</v>
      </c>
      <c r="E157" s="270">
        <f t="shared" si="12"/>
        <v>5.1887000000000008</v>
      </c>
    </row>
    <row r="158" spans="1:5" x14ac:dyDescent="0.5">
      <c r="A158" s="243">
        <f t="shared" si="13"/>
        <v>0.12700000000000009</v>
      </c>
      <c r="B158" s="243">
        <f t="shared" si="10"/>
        <v>0.87299999999999989</v>
      </c>
      <c r="C158" s="82"/>
      <c r="D158" s="270">
        <f t="shared" si="11"/>
        <v>4.2592915324431875</v>
      </c>
      <c r="E158" s="270">
        <f t="shared" si="12"/>
        <v>5.1961500000000003</v>
      </c>
    </row>
    <row r="159" spans="1:5" x14ac:dyDescent="0.5">
      <c r="A159" s="243">
        <f t="shared" si="13"/>
        <v>0.12800000000000009</v>
      </c>
      <c r="B159" s="243">
        <f t="shared" ref="B159:B222" si="14">1-A159</f>
        <v>0.87199999999999989</v>
      </c>
      <c r="C159" s="82"/>
      <c r="D159" s="270">
        <f t="shared" si="11"/>
        <v>4.2373258272660808</v>
      </c>
      <c r="E159" s="270">
        <f t="shared" si="12"/>
        <v>5.2036000000000007</v>
      </c>
    </row>
    <row r="160" spans="1:5" x14ac:dyDescent="0.5">
      <c r="A160" s="243">
        <f t="shared" si="13"/>
        <v>0.12900000000000009</v>
      </c>
      <c r="B160" s="243">
        <f t="shared" si="14"/>
        <v>0.87099999999999989</v>
      </c>
      <c r="C160" s="82"/>
      <c r="D160" s="270">
        <f t="shared" ref="D160:D223" si="15">SQRT((A160*$B$7)^2+(B160*$B$8)^2+2*$B$7*A160*$B$8*B160*$D$12)</f>
        <v>4.2153601220889723</v>
      </c>
      <c r="E160" s="270">
        <f t="shared" ref="E160:E223" si="16">+A160*$B$5+B160*$B$6</f>
        <v>5.2110500000000002</v>
      </c>
    </row>
    <row r="161" spans="1:5" x14ac:dyDescent="0.5">
      <c r="A161" s="243">
        <f t="shared" si="13"/>
        <v>0.13000000000000009</v>
      </c>
      <c r="B161" s="243">
        <f t="shared" si="14"/>
        <v>0.86999999999999988</v>
      </c>
      <c r="C161" s="82"/>
      <c r="D161" s="270">
        <f t="shared" si="15"/>
        <v>4.1933944169118647</v>
      </c>
      <c r="E161" s="270">
        <f t="shared" si="16"/>
        <v>5.2185000000000006</v>
      </c>
    </row>
    <row r="162" spans="1:5" x14ac:dyDescent="0.5">
      <c r="A162" s="243">
        <f t="shared" ref="A162:A225" si="17">+A161+0.1%</f>
        <v>0.13100000000000009</v>
      </c>
      <c r="B162" s="243">
        <f t="shared" si="14"/>
        <v>0.86899999999999988</v>
      </c>
      <c r="C162" s="82"/>
      <c r="D162" s="270">
        <f t="shared" si="15"/>
        <v>4.171428711734757</v>
      </c>
      <c r="E162" s="270">
        <f t="shared" si="16"/>
        <v>5.2259500000000001</v>
      </c>
    </row>
    <row r="163" spans="1:5" x14ac:dyDescent="0.5">
      <c r="A163" s="243">
        <f t="shared" si="17"/>
        <v>0.13200000000000009</v>
      </c>
      <c r="B163" s="243">
        <f t="shared" si="14"/>
        <v>0.86799999999999988</v>
      </c>
      <c r="C163" s="82"/>
      <c r="D163" s="270">
        <f t="shared" si="15"/>
        <v>4.1494630065576512</v>
      </c>
      <c r="E163" s="270">
        <f t="shared" si="16"/>
        <v>5.2334000000000005</v>
      </c>
    </row>
    <row r="164" spans="1:5" x14ac:dyDescent="0.5">
      <c r="A164" s="243">
        <f t="shared" si="17"/>
        <v>0.13300000000000009</v>
      </c>
      <c r="B164" s="243">
        <f t="shared" si="14"/>
        <v>0.86699999999999988</v>
      </c>
      <c r="C164" s="82"/>
      <c r="D164" s="270">
        <f t="shared" si="15"/>
        <v>4.1274973013805427</v>
      </c>
      <c r="E164" s="270">
        <f t="shared" si="16"/>
        <v>5.24085</v>
      </c>
    </row>
    <row r="165" spans="1:5" x14ac:dyDescent="0.5">
      <c r="A165" s="243">
        <f t="shared" si="17"/>
        <v>0.13400000000000009</v>
      </c>
      <c r="B165" s="243">
        <f t="shared" si="14"/>
        <v>0.86599999999999988</v>
      </c>
      <c r="C165" s="82"/>
      <c r="D165" s="270">
        <f t="shared" si="15"/>
        <v>4.1055315962034351</v>
      </c>
      <c r="E165" s="270">
        <f t="shared" si="16"/>
        <v>5.2483000000000004</v>
      </c>
    </row>
    <row r="166" spans="1:5" x14ac:dyDescent="0.5">
      <c r="A166" s="243">
        <f t="shared" si="17"/>
        <v>0.13500000000000009</v>
      </c>
      <c r="B166" s="243">
        <f t="shared" si="14"/>
        <v>0.86499999999999988</v>
      </c>
      <c r="C166" s="82"/>
      <c r="D166" s="270">
        <f t="shared" si="15"/>
        <v>4.0835658910263275</v>
      </c>
      <c r="E166" s="270">
        <f t="shared" si="16"/>
        <v>5.2557500000000008</v>
      </c>
    </row>
    <row r="167" spans="1:5" x14ac:dyDescent="0.5">
      <c r="A167" s="243">
        <f t="shared" si="17"/>
        <v>0.13600000000000009</v>
      </c>
      <c r="B167" s="243">
        <f t="shared" si="14"/>
        <v>0.86399999999999988</v>
      </c>
      <c r="C167" s="82"/>
      <c r="D167" s="270">
        <f t="shared" si="15"/>
        <v>4.0616001858492199</v>
      </c>
      <c r="E167" s="270">
        <f t="shared" si="16"/>
        <v>5.2632000000000012</v>
      </c>
    </row>
    <row r="168" spans="1:5" x14ac:dyDescent="0.5">
      <c r="A168" s="243">
        <f t="shared" si="17"/>
        <v>0.13700000000000009</v>
      </c>
      <c r="B168" s="243">
        <f t="shared" si="14"/>
        <v>0.86299999999999988</v>
      </c>
      <c r="C168" s="82"/>
      <c r="D168" s="270">
        <f t="shared" si="15"/>
        <v>4.0396344806721123</v>
      </c>
      <c r="E168" s="270">
        <f t="shared" si="16"/>
        <v>5.2706500000000007</v>
      </c>
    </row>
    <row r="169" spans="1:5" x14ac:dyDescent="0.5">
      <c r="A169" s="243">
        <f t="shared" si="17"/>
        <v>0.13800000000000009</v>
      </c>
      <c r="B169" s="243">
        <f t="shared" si="14"/>
        <v>0.86199999999999988</v>
      </c>
      <c r="C169" s="82"/>
      <c r="D169" s="270">
        <f t="shared" si="15"/>
        <v>4.0176687754950047</v>
      </c>
      <c r="E169" s="270">
        <f t="shared" si="16"/>
        <v>5.2781000000000002</v>
      </c>
    </row>
    <row r="170" spans="1:5" x14ac:dyDescent="0.5">
      <c r="A170" s="243">
        <f t="shared" si="17"/>
        <v>0.1390000000000001</v>
      </c>
      <c r="B170" s="243">
        <f t="shared" si="14"/>
        <v>0.86099999999999988</v>
      </c>
      <c r="C170" s="82"/>
      <c r="D170" s="270">
        <f t="shared" si="15"/>
        <v>3.9957030703178975</v>
      </c>
      <c r="E170" s="270">
        <f t="shared" si="16"/>
        <v>5.2855500000000006</v>
      </c>
    </row>
    <row r="171" spans="1:5" x14ac:dyDescent="0.5">
      <c r="A171" s="243">
        <f t="shared" si="17"/>
        <v>0.1400000000000001</v>
      </c>
      <c r="B171" s="243">
        <f t="shared" si="14"/>
        <v>0.85999999999999988</v>
      </c>
      <c r="C171" s="82"/>
      <c r="D171" s="270">
        <f t="shared" si="15"/>
        <v>3.9737373651407903</v>
      </c>
      <c r="E171" s="270">
        <f t="shared" si="16"/>
        <v>5.2930000000000001</v>
      </c>
    </row>
    <row r="172" spans="1:5" x14ac:dyDescent="0.5">
      <c r="A172" s="243">
        <f t="shared" si="17"/>
        <v>0.1410000000000001</v>
      </c>
      <c r="B172" s="243">
        <f t="shared" si="14"/>
        <v>0.85899999999999987</v>
      </c>
      <c r="C172" s="82"/>
      <c r="D172" s="270">
        <f t="shared" si="15"/>
        <v>3.9517716599636827</v>
      </c>
      <c r="E172" s="270">
        <f t="shared" si="16"/>
        <v>5.3004500000000005</v>
      </c>
    </row>
    <row r="173" spans="1:5" x14ac:dyDescent="0.5">
      <c r="A173" s="243">
        <f t="shared" si="17"/>
        <v>0.1420000000000001</v>
      </c>
      <c r="B173" s="243">
        <f t="shared" si="14"/>
        <v>0.85799999999999987</v>
      </c>
      <c r="C173" s="82"/>
      <c r="D173" s="270">
        <f t="shared" si="15"/>
        <v>3.9298059547865747</v>
      </c>
      <c r="E173" s="270">
        <f t="shared" si="16"/>
        <v>5.307900000000001</v>
      </c>
    </row>
    <row r="174" spans="1:5" x14ac:dyDescent="0.5">
      <c r="A174" s="243">
        <f t="shared" si="17"/>
        <v>0.1430000000000001</v>
      </c>
      <c r="B174" s="243">
        <f t="shared" si="14"/>
        <v>0.85699999999999987</v>
      </c>
      <c r="C174" s="82"/>
      <c r="D174" s="270">
        <f t="shared" si="15"/>
        <v>3.9078402496094662</v>
      </c>
      <c r="E174" s="270">
        <f t="shared" si="16"/>
        <v>5.3153500000000005</v>
      </c>
    </row>
    <row r="175" spans="1:5" x14ac:dyDescent="0.5">
      <c r="A175" s="243">
        <f t="shared" si="17"/>
        <v>0.1440000000000001</v>
      </c>
      <c r="B175" s="243">
        <f t="shared" si="14"/>
        <v>0.85599999999999987</v>
      </c>
      <c r="C175" s="82"/>
      <c r="D175" s="270">
        <f t="shared" si="15"/>
        <v>3.8858745444323586</v>
      </c>
      <c r="E175" s="270">
        <f t="shared" si="16"/>
        <v>5.3228000000000009</v>
      </c>
    </row>
    <row r="176" spans="1:5" x14ac:dyDescent="0.5">
      <c r="A176" s="243">
        <f t="shared" si="17"/>
        <v>0.1450000000000001</v>
      </c>
      <c r="B176" s="243">
        <f t="shared" si="14"/>
        <v>0.85499999999999987</v>
      </c>
      <c r="C176" s="82"/>
      <c r="D176" s="270">
        <f t="shared" si="15"/>
        <v>3.8639088392552527</v>
      </c>
      <c r="E176" s="270">
        <f t="shared" si="16"/>
        <v>5.3302500000000004</v>
      </c>
    </row>
    <row r="177" spans="1:5" x14ac:dyDescent="0.5">
      <c r="A177" s="243">
        <f t="shared" si="17"/>
        <v>0.1460000000000001</v>
      </c>
      <c r="B177" s="243">
        <f t="shared" si="14"/>
        <v>0.85399999999999987</v>
      </c>
      <c r="C177" s="82"/>
      <c r="D177" s="270">
        <f t="shared" si="15"/>
        <v>3.8419431340781443</v>
      </c>
      <c r="E177" s="270">
        <f t="shared" si="16"/>
        <v>5.3376999999999999</v>
      </c>
    </row>
    <row r="178" spans="1:5" x14ac:dyDescent="0.5">
      <c r="A178" s="243">
        <f t="shared" si="17"/>
        <v>0.1470000000000001</v>
      </c>
      <c r="B178" s="243">
        <f t="shared" si="14"/>
        <v>0.85299999999999987</v>
      </c>
      <c r="C178" s="82"/>
      <c r="D178" s="270">
        <f t="shared" si="15"/>
        <v>3.8199774289010371</v>
      </c>
      <c r="E178" s="270">
        <f t="shared" si="16"/>
        <v>5.3451500000000003</v>
      </c>
    </row>
    <row r="179" spans="1:5" x14ac:dyDescent="0.5">
      <c r="A179" s="243">
        <f t="shared" si="17"/>
        <v>0.1480000000000001</v>
      </c>
      <c r="B179" s="243">
        <f t="shared" si="14"/>
        <v>0.85199999999999987</v>
      </c>
      <c r="C179" s="82"/>
      <c r="D179" s="270">
        <f t="shared" si="15"/>
        <v>3.7980117237239281</v>
      </c>
      <c r="E179" s="270">
        <f t="shared" si="16"/>
        <v>5.3526000000000007</v>
      </c>
    </row>
    <row r="180" spans="1:5" x14ac:dyDescent="0.5">
      <c r="A180" s="243">
        <f t="shared" si="17"/>
        <v>0.1490000000000001</v>
      </c>
      <c r="B180" s="243">
        <f t="shared" si="14"/>
        <v>0.85099999999999987</v>
      </c>
      <c r="C180" s="82"/>
      <c r="D180" s="270">
        <f t="shared" si="15"/>
        <v>3.7760460185468228</v>
      </c>
      <c r="E180" s="270">
        <f t="shared" si="16"/>
        <v>5.3600500000000002</v>
      </c>
    </row>
    <row r="181" spans="1:5" x14ac:dyDescent="0.5">
      <c r="A181" s="243">
        <f t="shared" si="17"/>
        <v>0.15000000000000011</v>
      </c>
      <c r="B181" s="243">
        <f t="shared" si="14"/>
        <v>0.84999999999999987</v>
      </c>
      <c r="C181" s="82"/>
      <c r="D181" s="270">
        <f t="shared" si="15"/>
        <v>3.7540803133697147</v>
      </c>
      <c r="E181" s="270">
        <f t="shared" si="16"/>
        <v>5.3675000000000006</v>
      </c>
    </row>
    <row r="182" spans="1:5" x14ac:dyDescent="0.5">
      <c r="A182" s="243">
        <f t="shared" si="17"/>
        <v>0.15100000000000011</v>
      </c>
      <c r="B182" s="243">
        <f t="shared" si="14"/>
        <v>0.84899999999999987</v>
      </c>
      <c r="C182" s="82"/>
      <c r="D182" s="270">
        <f t="shared" si="15"/>
        <v>3.7321146081926067</v>
      </c>
      <c r="E182" s="270">
        <f t="shared" si="16"/>
        <v>5.3749500000000001</v>
      </c>
    </row>
    <row r="183" spans="1:5" x14ac:dyDescent="0.5">
      <c r="A183" s="243">
        <f t="shared" si="17"/>
        <v>0.15200000000000011</v>
      </c>
      <c r="B183" s="243">
        <f t="shared" si="14"/>
        <v>0.84799999999999986</v>
      </c>
      <c r="C183" s="82"/>
      <c r="D183" s="270">
        <f t="shared" si="15"/>
        <v>3.710148903015499</v>
      </c>
      <c r="E183" s="270">
        <f t="shared" si="16"/>
        <v>5.3824000000000005</v>
      </c>
    </row>
    <row r="184" spans="1:5" x14ac:dyDescent="0.5">
      <c r="A184" s="243">
        <f t="shared" si="17"/>
        <v>0.15300000000000011</v>
      </c>
      <c r="B184" s="243">
        <f t="shared" si="14"/>
        <v>0.84699999999999986</v>
      </c>
      <c r="C184" s="82"/>
      <c r="D184" s="270">
        <f t="shared" si="15"/>
        <v>3.6881831978383928</v>
      </c>
      <c r="E184" s="270">
        <f t="shared" si="16"/>
        <v>5.3898500000000009</v>
      </c>
    </row>
    <row r="185" spans="1:5" x14ac:dyDescent="0.5">
      <c r="A185" s="243">
        <f t="shared" si="17"/>
        <v>0.15400000000000011</v>
      </c>
      <c r="B185" s="243">
        <f t="shared" si="14"/>
        <v>0.84599999999999986</v>
      </c>
      <c r="C185" s="82"/>
      <c r="D185" s="270">
        <f t="shared" si="15"/>
        <v>3.6662174926612847</v>
      </c>
      <c r="E185" s="270">
        <f t="shared" si="16"/>
        <v>5.3973000000000004</v>
      </c>
    </row>
    <row r="186" spans="1:5" x14ac:dyDescent="0.5">
      <c r="A186" s="243">
        <f t="shared" si="17"/>
        <v>0.15500000000000011</v>
      </c>
      <c r="B186" s="243">
        <f t="shared" si="14"/>
        <v>0.84499999999999986</v>
      </c>
      <c r="C186" s="82"/>
      <c r="D186" s="270">
        <f t="shared" si="15"/>
        <v>3.6442517874841767</v>
      </c>
      <c r="E186" s="270">
        <f t="shared" si="16"/>
        <v>5.4047500000000008</v>
      </c>
    </row>
    <row r="187" spans="1:5" x14ac:dyDescent="0.5">
      <c r="A187" s="243">
        <f t="shared" si="17"/>
        <v>0.15600000000000011</v>
      </c>
      <c r="B187" s="243">
        <f t="shared" si="14"/>
        <v>0.84399999999999986</v>
      </c>
      <c r="C187" s="82"/>
      <c r="D187" s="270">
        <f t="shared" si="15"/>
        <v>3.6222860823070682</v>
      </c>
      <c r="E187" s="270">
        <f t="shared" si="16"/>
        <v>5.4122000000000003</v>
      </c>
    </row>
    <row r="188" spans="1:5" x14ac:dyDescent="0.5">
      <c r="A188" s="243">
        <f t="shared" si="17"/>
        <v>0.15700000000000011</v>
      </c>
      <c r="B188" s="243">
        <f t="shared" si="14"/>
        <v>0.84299999999999986</v>
      </c>
      <c r="C188" s="82"/>
      <c r="D188" s="270">
        <f t="shared" si="15"/>
        <v>3.6003203771299628</v>
      </c>
      <c r="E188" s="270">
        <f t="shared" si="16"/>
        <v>5.4196500000000007</v>
      </c>
    </row>
    <row r="189" spans="1:5" x14ac:dyDescent="0.5">
      <c r="A189" s="243">
        <f t="shared" si="17"/>
        <v>0.15800000000000011</v>
      </c>
      <c r="B189" s="243">
        <f t="shared" si="14"/>
        <v>0.84199999999999986</v>
      </c>
      <c r="C189" s="82"/>
      <c r="D189" s="270">
        <f t="shared" si="15"/>
        <v>3.5783546719528547</v>
      </c>
      <c r="E189" s="270">
        <f t="shared" si="16"/>
        <v>5.4271000000000011</v>
      </c>
    </row>
    <row r="190" spans="1:5" x14ac:dyDescent="0.5">
      <c r="A190" s="243">
        <f t="shared" si="17"/>
        <v>0.15900000000000011</v>
      </c>
      <c r="B190" s="243">
        <f t="shared" si="14"/>
        <v>0.84099999999999986</v>
      </c>
      <c r="C190" s="82"/>
      <c r="D190" s="270">
        <f t="shared" si="15"/>
        <v>3.5563889667757467</v>
      </c>
      <c r="E190" s="270">
        <f t="shared" si="16"/>
        <v>5.4345500000000007</v>
      </c>
    </row>
    <row r="191" spans="1:5" x14ac:dyDescent="0.5">
      <c r="A191" s="243">
        <f t="shared" si="17"/>
        <v>0.16000000000000011</v>
      </c>
      <c r="B191" s="243">
        <f t="shared" si="14"/>
        <v>0.83999999999999986</v>
      </c>
      <c r="C191" s="82"/>
      <c r="D191" s="270">
        <f t="shared" si="15"/>
        <v>3.5344232615986386</v>
      </c>
      <c r="E191" s="270">
        <f t="shared" si="16"/>
        <v>5.4420000000000002</v>
      </c>
    </row>
    <row r="192" spans="1:5" x14ac:dyDescent="0.5">
      <c r="A192" s="243">
        <f t="shared" si="17"/>
        <v>0.16100000000000012</v>
      </c>
      <c r="B192" s="243">
        <f t="shared" si="14"/>
        <v>0.83899999999999986</v>
      </c>
      <c r="C192" s="82"/>
      <c r="D192" s="270">
        <f t="shared" si="15"/>
        <v>3.5124575564215306</v>
      </c>
      <c r="E192" s="270">
        <f t="shared" si="16"/>
        <v>5.4494500000000006</v>
      </c>
    </row>
    <row r="193" spans="1:5" x14ac:dyDescent="0.5">
      <c r="A193" s="243">
        <f t="shared" si="17"/>
        <v>0.16200000000000012</v>
      </c>
      <c r="B193" s="243">
        <f t="shared" si="14"/>
        <v>0.83799999999999986</v>
      </c>
      <c r="C193" s="82"/>
      <c r="D193" s="270">
        <f t="shared" si="15"/>
        <v>3.4904918512444243</v>
      </c>
      <c r="E193" s="270">
        <f t="shared" si="16"/>
        <v>5.456900000000001</v>
      </c>
    </row>
    <row r="194" spans="1:5" x14ac:dyDescent="0.5">
      <c r="A194" s="243">
        <f t="shared" si="17"/>
        <v>0.16300000000000012</v>
      </c>
      <c r="B194" s="243">
        <f t="shared" si="14"/>
        <v>0.83699999999999986</v>
      </c>
      <c r="C194" s="82"/>
      <c r="D194" s="270">
        <f t="shared" si="15"/>
        <v>3.4685261460673176</v>
      </c>
      <c r="E194" s="270">
        <f t="shared" si="16"/>
        <v>5.4643500000000005</v>
      </c>
    </row>
    <row r="195" spans="1:5" x14ac:dyDescent="0.5">
      <c r="A195" s="243">
        <f t="shared" si="17"/>
        <v>0.16400000000000012</v>
      </c>
      <c r="B195" s="243">
        <f t="shared" si="14"/>
        <v>0.83599999999999985</v>
      </c>
      <c r="C195" s="82"/>
      <c r="D195" s="270">
        <f t="shared" si="15"/>
        <v>3.4465604408902086</v>
      </c>
      <c r="E195" s="270">
        <f t="shared" si="16"/>
        <v>5.4718000000000009</v>
      </c>
    </row>
    <row r="196" spans="1:5" x14ac:dyDescent="0.5">
      <c r="A196" s="243">
        <f t="shared" si="17"/>
        <v>0.16500000000000012</v>
      </c>
      <c r="B196" s="243">
        <f t="shared" si="14"/>
        <v>0.83499999999999985</v>
      </c>
      <c r="C196" s="82"/>
      <c r="D196" s="270">
        <f t="shared" si="15"/>
        <v>3.4245947357131024</v>
      </c>
      <c r="E196" s="270">
        <f t="shared" si="16"/>
        <v>5.4792500000000004</v>
      </c>
    </row>
    <row r="197" spans="1:5" x14ac:dyDescent="0.5">
      <c r="A197" s="243">
        <f t="shared" si="17"/>
        <v>0.16600000000000012</v>
      </c>
      <c r="B197" s="243">
        <f t="shared" si="14"/>
        <v>0.83399999999999985</v>
      </c>
      <c r="C197" s="82"/>
      <c r="D197" s="270">
        <f t="shared" si="15"/>
        <v>3.4026290305359947</v>
      </c>
      <c r="E197" s="270">
        <f t="shared" si="16"/>
        <v>5.4867000000000008</v>
      </c>
    </row>
    <row r="198" spans="1:5" x14ac:dyDescent="0.5">
      <c r="A198" s="243">
        <f t="shared" si="17"/>
        <v>0.16700000000000012</v>
      </c>
      <c r="B198" s="243">
        <f t="shared" si="14"/>
        <v>0.83299999999999985</v>
      </c>
      <c r="C198" s="82"/>
      <c r="D198" s="270">
        <f t="shared" si="15"/>
        <v>3.3806633253588863</v>
      </c>
      <c r="E198" s="270">
        <f t="shared" si="16"/>
        <v>5.4941500000000012</v>
      </c>
    </row>
    <row r="199" spans="1:5" x14ac:dyDescent="0.5">
      <c r="A199" s="243">
        <f t="shared" si="17"/>
        <v>0.16800000000000012</v>
      </c>
      <c r="B199" s="243">
        <f t="shared" si="14"/>
        <v>0.83199999999999985</v>
      </c>
      <c r="C199" s="82"/>
      <c r="D199" s="270">
        <f t="shared" si="15"/>
        <v>3.3586976201817795</v>
      </c>
      <c r="E199" s="270">
        <f t="shared" si="16"/>
        <v>5.5016000000000007</v>
      </c>
    </row>
    <row r="200" spans="1:5" x14ac:dyDescent="0.5">
      <c r="A200" s="243">
        <f t="shared" si="17"/>
        <v>0.16900000000000012</v>
      </c>
      <c r="B200" s="243">
        <f t="shared" si="14"/>
        <v>0.83099999999999985</v>
      </c>
      <c r="C200" s="82"/>
      <c r="D200" s="270">
        <f t="shared" si="15"/>
        <v>3.3367319150046715</v>
      </c>
      <c r="E200" s="270">
        <f t="shared" si="16"/>
        <v>5.5090500000000002</v>
      </c>
    </row>
    <row r="201" spans="1:5" x14ac:dyDescent="0.5">
      <c r="A201" s="243">
        <f t="shared" si="17"/>
        <v>0.17000000000000012</v>
      </c>
      <c r="B201" s="243">
        <f t="shared" si="14"/>
        <v>0.82999999999999985</v>
      </c>
      <c r="C201" s="82"/>
      <c r="D201" s="270">
        <f t="shared" si="15"/>
        <v>3.3147662098275652</v>
      </c>
      <c r="E201" s="270">
        <f t="shared" si="16"/>
        <v>5.5165000000000006</v>
      </c>
    </row>
    <row r="202" spans="1:5" x14ac:dyDescent="0.5">
      <c r="A202" s="243">
        <f t="shared" si="17"/>
        <v>0.17100000000000012</v>
      </c>
      <c r="B202" s="243">
        <f t="shared" si="14"/>
        <v>0.82899999999999985</v>
      </c>
      <c r="C202" s="82"/>
      <c r="D202" s="270">
        <f t="shared" si="15"/>
        <v>3.2928005046504571</v>
      </c>
      <c r="E202" s="270">
        <f t="shared" si="16"/>
        <v>5.523950000000001</v>
      </c>
    </row>
    <row r="203" spans="1:5" x14ac:dyDescent="0.5">
      <c r="A203" s="243">
        <f t="shared" si="17"/>
        <v>0.17200000000000013</v>
      </c>
      <c r="B203" s="243">
        <f t="shared" si="14"/>
        <v>0.82799999999999985</v>
      </c>
      <c r="C203" s="82"/>
      <c r="D203" s="270">
        <f t="shared" si="15"/>
        <v>3.2708347994733482</v>
      </c>
      <c r="E203" s="270">
        <f t="shared" si="16"/>
        <v>5.5314000000000005</v>
      </c>
    </row>
    <row r="204" spans="1:5" x14ac:dyDescent="0.5">
      <c r="A204" s="243">
        <f t="shared" si="17"/>
        <v>0.17300000000000013</v>
      </c>
      <c r="B204" s="243">
        <f t="shared" si="14"/>
        <v>0.82699999999999985</v>
      </c>
      <c r="C204" s="82"/>
      <c r="D204" s="270">
        <f t="shared" si="15"/>
        <v>3.248869094296241</v>
      </c>
      <c r="E204" s="270">
        <f t="shared" si="16"/>
        <v>5.5388500000000009</v>
      </c>
    </row>
    <row r="205" spans="1:5" x14ac:dyDescent="0.5">
      <c r="A205" s="243">
        <f t="shared" si="17"/>
        <v>0.17400000000000013</v>
      </c>
      <c r="B205" s="243">
        <f t="shared" si="14"/>
        <v>0.82599999999999985</v>
      </c>
      <c r="C205" s="82"/>
      <c r="D205" s="270">
        <f t="shared" si="15"/>
        <v>3.2269033891191343</v>
      </c>
      <c r="E205" s="270">
        <f t="shared" si="16"/>
        <v>5.5463000000000005</v>
      </c>
    </row>
    <row r="206" spans="1:5" x14ac:dyDescent="0.5">
      <c r="A206" s="243">
        <f t="shared" si="17"/>
        <v>0.17500000000000013</v>
      </c>
      <c r="B206" s="243">
        <f t="shared" si="14"/>
        <v>0.82499999999999984</v>
      </c>
      <c r="C206" s="82"/>
      <c r="D206" s="270">
        <f t="shared" si="15"/>
        <v>3.2049376839420263</v>
      </c>
      <c r="E206" s="270">
        <f t="shared" si="16"/>
        <v>5.5537500000000009</v>
      </c>
    </row>
    <row r="207" spans="1:5" x14ac:dyDescent="0.5">
      <c r="A207" s="243">
        <f t="shared" si="17"/>
        <v>0.17600000000000013</v>
      </c>
      <c r="B207" s="243">
        <f t="shared" si="14"/>
        <v>0.82399999999999984</v>
      </c>
      <c r="C207" s="82"/>
      <c r="D207" s="270">
        <f t="shared" si="15"/>
        <v>3.1829719787649191</v>
      </c>
      <c r="E207" s="270">
        <f t="shared" si="16"/>
        <v>5.5612000000000013</v>
      </c>
    </row>
    <row r="208" spans="1:5" x14ac:dyDescent="0.5">
      <c r="A208" s="243">
        <f t="shared" si="17"/>
        <v>0.17700000000000013</v>
      </c>
      <c r="B208" s="243">
        <f t="shared" si="14"/>
        <v>0.82299999999999984</v>
      </c>
      <c r="C208" s="82"/>
      <c r="D208" s="270">
        <f t="shared" si="15"/>
        <v>3.1610062735878102</v>
      </c>
      <c r="E208" s="270">
        <f t="shared" si="16"/>
        <v>5.5686500000000008</v>
      </c>
    </row>
    <row r="209" spans="1:5" x14ac:dyDescent="0.5">
      <c r="A209" s="243">
        <f t="shared" si="17"/>
        <v>0.17800000000000013</v>
      </c>
      <c r="B209" s="243">
        <f t="shared" si="14"/>
        <v>0.82199999999999984</v>
      </c>
      <c r="C209" s="82"/>
      <c r="D209" s="270">
        <f t="shared" si="15"/>
        <v>3.1390405684107034</v>
      </c>
      <c r="E209" s="270">
        <f t="shared" si="16"/>
        <v>5.5761000000000003</v>
      </c>
    </row>
    <row r="210" spans="1:5" x14ac:dyDescent="0.5">
      <c r="A210" s="243">
        <f t="shared" si="17"/>
        <v>0.17900000000000013</v>
      </c>
      <c r="B210" s="243">
        <f t="shared" si="14"/>
        <v>0.82099999999999984</v>
      </c>
      <c r="C210" s="82"/>
      <c r="D210" s="270">
        <f t="shared" si="15"/>
        <v>3.1170748632335967</v>
      </c>
      <c r="E210" s="270">
        <f t="shared" si="16"/>
        <v>5.5835500000000007</v>
      </c>
    </row>
    <row r="211" spans="1:5" x14ac:dyDescent="0.5">
      <c r="A211" s="243">
        <f t="shared" si="17"/>
        <v>0.18000000000000013</v>
      </c>
      <c r="B211" s="243">
        <f t="shared" si="14"/>
        <v>0.81999999999999984</v>
      </c>
      <c r="C211" s="82"/>
      <c r="D211" s="270">
        <f t="shared" si="15"/>
        <v>3.0951091580564882</v>
      </c>
      <c r="E211" s="270">
        <f t="shared" si="16"/>
        <v>5.5910000000000011</v>
      </c>
    </row>
    <row r="212" spans="1:5" x14ac:dyDescent="0.5">
      <c r="A212" s="243">
        <f t="shared" si="17"/>
        <v>0.18100000000000013</v>
      </c>
      <c r="B212" s="243">
        <f t="shared" si="14"/>
        <v>0.81899999999999984</v>
      </c>
      <c r="C212" s="82"/>
      <c r="D212" s="270">
        <f t="shared" si="15"/>
        <v>3.0731434528793811</v>
      </c>
      <c r="E212" s="270">
        <f t="shared" si="16"/>
        <v>5.5984500000000006</v>
      </c>
    </row>
    <row r="213" spans="1:5" x14ac:dyDescent="0.5">
      <c r="A213" s="243">
        <f t="shared" si="17"/>
        <v>0.18200000000000013</v>
      </c>
      <c r="B213" s="243">
        <f t="shared" si="14"/>
        <v>0.81799999999999984</v>
      </c>
      <c r="C213" s="82"/>
      <c r="D213" s="270">
        <f t="shared" si="15"/>
        <v>3.0511777477022748</v>
      </c>
      <c r="E213" s="270">
        <f t="shared" si="16"/>
        <v>5.6059000000000001</v>
      </c>
    </row>
    <row r="214" spans="1:5" x14ac:dyDescent="0.5">
      <c r="A214" s="243">
        <f t="shared" si="17"/>
        <v>0.18300000000000013</v>
      </c>
      <c r="B214" s="243">
        <f t="shared" si="14"/>
        <v>0.81699999999999984</v>
      </c>
      <c r="C214" s="82"/>
      <c r="D214" s="270">
        <f t="shared" si="15"/>
        <v>3.0292120425251667</v>
      </c>
      <c r="E214" s="270">
        <f t="shared" si="16"/>
        <v>5.6133500000000005</v>
      </c>
    </row>
    <row r="215" spans="1:5" x14ac:dyDescent="0.5">
      <c r="A215" s="243">
        <f t="shared" si="17"/>
        <v>0.18400000000000014</v>
      </c>
      <c r="B215" s="243">
        <f t="shared" si="14"/>
        <v>0.81599999999999984</v>
      </c>
      <c r="C215" s="82"/>
      <c r="D215" s="270">
        <f t="shared" si="15"/>
        <v>3.00724633734806</v>
      </c>
      <c r="E215" s="270">
        <f t="shared" si="16"/>
        <v>5.6208000000000009</v>
      </c>
    </row>
    <row r="216" spans="1:5" x14ac:dyDescent="0.5">
      <c r="A216" s="243">
        <f t="shared" si="17"/>
        <v>0.18500000000000014</v>
      </c>
      <c r="B216" s="243">
        <f t="shared" si="14"/>
        <v>0.81499999999999984</v>
      </c>
      <c r="C216" s="82"/>
      <c r="D216" s="270">
        <f t="shared" si="15"/>
        <v>2.9852806321709506</v>
      </c>
      <c r="E216" s="270">
        <f t="shared" si="16"/>
        <v>5.6282500000000013</v>
      </c>
    </row>
    <row r="217" spans="1:5" x14ac:dyDescent="0.5">
      <c r="A217" s="243">
        <f t="shared" si="17"/>
        <v>0.18600000000000014</v>
      </c>
      <c r="B217" s="243">
        <f t="shared" si="14"/>
        <v>0.81399999999999983</v>
      </c>
      <c r="C217" s="82"/>
      <c r="D217" s="270">
        <f t="shared" si="15"/>
        <v>2.963314926993843</v>
      </c>
      <c r="E217" s="270">
        <f t="shared" si="16"/>
        <v>5.6357000000000008</v>
      </c>
    </row>
    <row r="218" spans="1:5" x14ac:dyDescent="0.5">
      <c r="A218" s="243">
        <f t="shared" si="17"/>
        <v>0.18700000000000014</v>
      </c>
      <c r="B218" s="243">
        <f t="shared" si="14"/>
        <v>0.81299999999999983</v>
      </c>
      <c r="C218" s="82"/>
      <c r="D218" s="270">
        <f t="shared" si="15"/>
        <v>2.9413492218167376</v>
      </c>
      <c r="E218" s="270">
        <f t="shared" si="16"/>
        <v>5.6431500000000003</v>
      </c>
    </row>
    <row r="219" spans="1:5" x14ac:dyDescent="0.5">
      <c r="A219" s="243">
        <f t="shared" si="17"/>
        <v>0.18800000000000014</v>
      </c>
      <c r="B219" s="243">
        <f t="shared" si="14"/>
        <v>0.81199999999999983</v>
      </c>
      <c r="C219" s="82"/>
      <c r="D219" s="270">
        <f t="shared" si="15"/>
        <v>2.9193835166396296</v>
      </c>
      <c r="E219" s="270">
        <f t="shared" si="16"/>
        <v>5.6506000000000007</v>
      </c>
    </row>
    <row r="220" spans="1:5" x14ac:dyDescent="0.5">
      <c r="A220" s="243">
        <f t="shared" si="17"/>
        <v>0.18900000000000014</v>
      </c>
      <c r="B220" s="243">
        <f t="shared" si="14"/>
        <v>0.81099999999999983</v>
      </c>
      <c r="C220" s="82"/>
      <c r="D220" s="270">
        <f t="shared" si="15"/>
        <v>2.8974178114625202</v>
      </c>
      <c r="E220" s="270">
        <f t="shared" si="16"/>
        <v>5.6580500000000011</v>
      </c>
    </row>
    <row r="221" spans="1:5" x14ac:dyDescent="0.5">
      <c r="A221" s="243">
        <f t="shared" si="17"/>
        <v>0.19000000000000014</v>
      </c>
      <c r="B221" s="243">
        <f t="shared" si="14"/>
        <v>0.80999999999999983</v>
      </c>
      <c r="C221" s="82"/>
      <c r="D221" s="270">
        <f t="shared" si="15"/>
        <v>2.8754521062854126</v>
      </c>
      <c r="E221" s="270">
        <f t="shared" si="16"/>
        <v>5.6655000000000015</v>
      </c>
    </row>
    <row r="222" spans="1:5" x14ac:dyDescent="0.5">
      <c r="A222" s="243">
        <f t="shared" si="17"/>
        <v>0.19100000000000014</v>
      </c>
      <c r="B222" s="243">
        <f t="shared" si="14"/>
        <v>0.80899999999999983</v>
      </c>
      <c r="C222" s="82"/>
      <c r="D222" s="270">
        <f t="shared" si="15"/>
        <v>2.8534864011083072</v>
      </c>
      <c r="E222" s="270">
        <f t="shared" si="16"/>
        <v>5.6729500000000002</v>
      </c>
    </row>
    <row r="223" spans="1:5" x14ac:dyDescent="0.5">
      <c r="A223" s="243">
        <f t="shared" si="17"/>
        <v>0.19200000000000014</v>
      </c>
      <c r="B223" s="243">
        <f t="shared" ref="B223:B286" si="18">1-A223</f>
        <v>0.80799999999999983</v>
      </c>
      <c r="C223" s="82"/>
      <c r="D223" s="270">
        <f t="shared" si="15"/>
        <v>2.8315206959311991</v>
      </c>
      <c r="E223" s="270">
        <f t="shared" si="16"/>
        <v>5.6804000000000006</v>
      </c>
    </row>
    <row r="224" spans="1:5" x14ac:dyDescent="0.5">
      <c r="A224" s="243">
        <f t="shared" si="17"/>
        <v>0.19300000000000014</v>
      </c>
      <c r="B224" s="243">
        <f t="shared" si="18"/>
        <v>0.80699999999999983</v>
      </c>
      <c r="C224" s="82"/>
      <c r="D224" s="270">
        <f t="shared" ref="D224:D287" si="19">SQRT((A224*$B$7)^2+(B224*$B$8)^2+2*$B$7*A224*$B$8*B224*$D$12)</f>
        <v>2.8095549907540907</v>
      </c>
      <c r="E224" s="270">
        <f t="shared" ref="E224:E287" si="20">+A224*$B$5+B224*$B$6</f>
        <v>5.687850000000001</v>
      </c>
    </row>
    <row r="225" spans="1:5" x14ac:dyDescent="0.5">
      <c r="A225" s="243">
        <f t="shared" si="17"/>
        <v>0.19400000000000014</v>
      </c>
      <c r="B225" s="243">
        <f t="shared" si="18"/>
        <v>0.80599999999999983</v>
      </c>
      <c r="C225" s="82"/>
      <c r="D225" s="270">
        <f t="shared" si="19"/>
        <v>2.7875892855769839</v>
      </c>
      <c r="E225" s="270">
        <f t="shared" si="20"/>
        <v>5.6953000000000005</v>
      </c>
    </row>
    <row r="226" spans="1:5" x14ac:dyDescent="0.5">
      <c r="A226" s="243">
        <f t="shared" ref="A226:A289" si="21">+A225+0.1%</f>
        <v>0.19500000000000015</v>
      </c>
      <c r="B226" s="243">
        <f t="shared" si="18"/>
        <v>0.80499999999999983</v>
      </c>
      <c r="C226" s="82"/>
      <c r="D226" s="270">
        <f t="shared" si="19"/>
        <v>2.7656235803998777</v>
      </c>
      <c r="E226" s="270">
        <f t="shared" si="20"/>
        <v>5.7027500000000009</v>
      </c>
    </row>
    <row r="227" spans="1:5" x14ac:dyDescent="0.5">
      <c r="A227" s="243">
        <f t="shared" si="21"/>
        <v>0.19600000000000015</v>
      </c>
      <c r="B227" s="243">
        <f t="shared" si="18"/>
        <v>0.80399999999999983</v>
      </c>
      <c r="C227" s="82"/>
      <c r="D227" s="270">
        <f t="shared" si="19"/>
        <v>2.7436578752227683</v>
      </c>
      <c r="E227" s="270">
        <f t="shared" si="20"/>
        <v>5.7102000000000004</v>
      </c>
    </row>
    <row r="228" spans="1:5" x14ac:dyDescent="0.5">
      <c r="A228" s="243">
        <f t="shared" si="21"/>
        <v>0.19700000000000015</v>
      </c>
      <c r="B228" s="243">
        <f t="shared" si="18"/>
        <v>0.80299999999999983</v>
      </c>
      <c r="C228" s="82"/>
      <c r="D228" s="270">
        <f t="shared" si="19"/>
        <v>2.7216921700456602</v>
      </c>
      <c r="E228" s="270">
        <f t="shared" si="20"/>
        <v>5.7176500000000008</v>
      </c>
    </row>
    <row r="229" spans="1:5" x14ac:dyDescent="0.5">
      <c r="A229" s="243">
        <f t="shared" si="21"/>
        <v>0.19800000000000015</v>
      </c>
      <c r="B229" s="243">
        <f t="shared" si="18"/>
        <v>0.80199999999999982</v>
      </c>
      <c r="C229" s="82"/>
      <c r="D229" s="270">
        <f t="shared" si="19"/>
        <v>2.6997264648685531</v>
      </c>
      <c r="E229" s="270">
        <f t="shared" si="20"/>
        <v>5.7251000000000012</v>
      </c>
    </row>
    <row r="230" spans="1:5" x14ac:dyDescent="0.5">
      <c r="A230" s="243">
        <f t="shared" si="21"/>
        <v>0.19900000000000015</v>
      </c>
      <c r="B230" s="243">
        <f t="shared" si="18"/>
        <v>0.80099999999999982</v>
      </c>
      <c r="C230" s="82"/>
      <c r="D230" s="270">
        <f t="shared" si="19"/>
        <v>2.6777607596914463</v>
      </c>
      <c r="E230" s="270">
        <f t="shared" si="20"/>
        <v>5.7325500000000016</v>
      </c>
    </row>
    <row r="231" spans="1:5" x14ac:dyDescent="0.5">
      <c r="A231" s="243">
        <f t="shared" si="21"/>
        <v>0.20000000000000015</v>
      </c>
      <c r="B231" s="243">
        <f t="shared" si="18"/>
        <v>0.79999999999999982</v>
      </c>
      <c r="C231" s="82"/>
      <c r="D231" s="270">
        <f t="shared" si="19"/>
        <v>2.6557950545143387</v>
      </c>
      <c r="E231" s="270">
        <f t="shared" si="20"/>
        <v>5.7400000000000011</v>
      </c>
    </row>
    <row r="232" spans="1:5" x14ac:dyDescent="0.5">
      <c r="A232" s="243">
        <f t="shared" si="21"/>
        <v>0.20100000000000015</v>
      </c>
      <c r="B232" s="243">
        <f t="shared" si="18"/>
        <v>0.79899999999999982</v>
      </c>
      <c r="C232" s="82"/>
      <c r="D232" s="270">
        <f t="shared" si="19"/>
        <v>2.6338293493372307</v>
      </c>
      <c r="E232" s="270">
        <f t="shared" si="20"/>
        <v>5.7474500000000006</v>
      </c>
    </row>
    <row r="233" spans="1:5" x14ac:dyDescent="0.5">
      <c r="A233" s="243">
        <f t="shared" si="21"/>
        <v>0.20200000000000015</v>
      </c>
      <c r="B233" s="243">
        <f t="shared" si="18"/>
        <v>0.79799999999999982</v>
      </c>
      <c r="C233" s="82"/>
      <c r="D233" s="270">
        <f t="shared" si="19"/>
        <v>2.6118636441601231</v>
      </c>
      <c r="E233" s="270">
        <f t="shared" si="20"/>
        <v>5.754900000000001</v>
      </c>
    </row>
    <row r="234" spans="1:5" x14ac:dyDescent="0.5">
      <c r="A234" s="243">
        <f t="shared" si="21"/>
        <v>0.20300000000000015</v>
      </c>
      <c r="B234" s="243">
        <f t="shared" si="18"/>
        <v>0.79699999999999982</v>
      </c>
      <c r="C234" s="82"/>
      <c r="D234" s="270">
        <f t="shared" si="19"/>
        <v>2.5898979389830155</v>
      </c>
      <c r="E234" s="270">
        <f t="shared" si="20"/>
        <v>5.7623500000000014</v>
      </c>
    </row>
    <row r="235" spans="1:5" x14ac:dyDescent="0.5">
      <c r="A235" s="243">
        <f t="shared" si="21"/>
        <v>0.20400000000000015</v>
      </c>
      <c r="B235" s="243">
        <f t="shared" si="18"/>
        <v>0.79599999999999982</v>
      </c>
      <c r="C235" s="82"/>
      <c r="D235" s="270">
        <f t="shared" si="19"/>
        <v>2.5679322338059092</v>
      </c>
      <c r="E235" s="270">
        <f t="shared" si="20"/>
        <v>5.7698000000000009</v>
      </c>
    </row>
    <row r="236" spans="1:5" x14ac:dyDescent="0.5">
      <c r="A236" s="243">
        <f t="shared" si="21"/>
        <v>0.20500000000000015</v>
      </c>
      <c r="B236" s="243">
        <f t="shared" si="18"/>
        <v>0.79499999999999982</v>
      </c>
      <c r="C236" s="82"/>
      <c r="D236" s="270">
        <f t="shared" si="19"/>
        <v>2.5459665286288016</v>
      </c>
      <c r="E236" s="270">
        <f t="shared" si="20"/>
        <v>5.7772500000000004</v>
      </c>
    </row>
    <row r="237" spans="1:5" x14ac:dyDescent="0.5">
      <c r="A237" s="243">
        <f t="shared" si="21"/>
        <v>0.20600000000000016</v>
      </c>
      <c r="B237" s="243">
        <f t="shared" si="18"/>
        <v>0.79399999999999982</v>
      </c>
      <c r="C237" s="82"/>
      <c r="D237" s="270">
        <f t="shared" si="19"/>
        <v>2.5240008234516917</v>
      </c>
      <c r="E237" s="270">
        <f t="shared" si="20"/>
        <v>5.7847000000000008</v>
      </c>
    </row>
    <row r="238" spans="1:5" x14ac:dyDescent="0.5">
      <c r="A238" s="243">
        <f t="shared" si="21"/>
        <v>0.20700000000000016</v>
      </c>
      <c r="B238" s="243">
        <f t="shared" si="18"/>
        <v>0.79299999999999982</v>
      </c>
      <c r="C238" s="82"/>
      <c r="D238" s="270">
        <f t="shared" si="19"/>
        <v>2.5020351182745855</v>
      </c>
      <c r="E238" s="270">
        <f t="shared" si="20"/>
        <v>5.7921500000000012</v>
      </c>
    </row>
    <row r="239" spans="1:5" x14ac:dyDescent="0.5">
      <c r="A239" s="243">
        <f t="shared" si="21"/>
        <v>0.20800000000000016</v>
      </c>
      <c r="B239" s="243">
        <f t="shared" si="18"/>
        <v>0.79199999999999982</v>
      </c>
      <c r="C239" s="82"/>
      <c r="D239" s="270">
        <f t="shared" si="19"/>
        <v>2.4800694130974796</v>
      </c>
      <c r="E239" s="270">
        <f t="shared" si="20"/>
        <v>5.7996000000000008</v>
      </c>
    </row>
    <row r="240" spans="1:5" x14ac:dyDescent="0.5">
      <c r="A240" s="243">
        <f t="shared" si="21"/>
        <v>0.20900000000000016</v>
      </c>
      <c r="B240" s="243">
        <f t="shared" si="18"/>
        <v>0.79099999999999981</v>
      </c>
      <c r="C240" s="82"/>
      <c r="D240" s="270">
        <f t="shared" si="19"/>
        <v>2.4581037079203716</v>
      </c>
      <c r="E240" s="270">
        <f t="shared" si="20"/>
        <v>5.8070500000000012</v>
      </c>
    </row>
    <row r="241" spans="1:5" x14ac:dyDescent="0.5">
      <c r="A241" s="243">
        <f t="shared" si="21"/>
        <v>0.21000000000000016</v>
      </c>
      <c r="B241" s="243">
        <f t="shared" si="18"/>
        <v>0.78999999999999981</v>
      </c>
      <c r="C241" s="82"/>
      <c r="D241" s="270">
        <f t="shared" si="19"/>
        <v>2.4361380027432626</v>
      </c>
      <c r="E241" s="270">
        <f t="shared" si="20"/>
        <v>5.8145000000000007</v>
      </c>
    </row>
    <row r="242" spans="1:5" x14ac:dyDescent="0.5">
      <c r="A242" s="243">
        <f t="shared" si="21"/>
        <v>0.21100000000000016</v>
      </c>
      <c r="B242" s="243">
        <f t="shared" si="18"/>
        <v>0.78899999999999981</v>
      </c>
      <c r="C242" s="82"/>
      <c r="D242" s="270">
        <f t="shared" si="19"/>
        <v>2.4141722975661546</v>
      </c>
      <c r="E242" s="270">
        <f t="shared" si="20"/>
        <v>5.8219500000000011</v>
      </c>
    </row>
    <row r="243" spans="1:5" x14ac:dyDescent="0.5">
      <c r="A243" s="243">
        <f t="shared" si="21"/>
        <v>0.21200000000000016</v>
      </c>
      <c r="B243" s="243">
        <f t="shared" si="18"/>
        <v>0.78799999999999981</v>
      </c>
      <c r="C243" s="82"/>
      <c r="D243" s="270">
        <f t="shared" si="19"/>
        <v>2.3922065923890483</v>
      </c>
      <c r="E243" s="270">
        <f t="shared" si="20"/>
        <v>5.8294000000000015</v>
      </c>
    </row>
    <row r="244" spans="1:5" x14ac:dyDescent="0.5">
      <c r="A244" s="243">
        <f t="shared" si="21"/>
        <v>0.21300000000000016</v>
      </c>
      <c r="B244" s="243">
        <f t="shared" si="18"/>
        <v>0.78699999999999981</v>
      </c>
      <c r="C244" s="82"/>
      <c r="D244" s="270">
        <f t="shared" si="19"/>
        <v>2.3702408872119411</v>
      </c>
      <c r="E244" s="270">
        <f t="shared" si="20"/>
        <v>5.8368500000000001</v>
      </c>
    </row>
    <row r="245" spans="1:5" x14ac:dyDescent="0.5">
      <c r="A245" s="243">
        <f t="shared" si="21"/>
        <v>0.21400000000000016</v>
      </c>
      <c r="B245" s="243">
        <f t="shared" si="18"/>
        <v>0.78599999999999981</v>
      </c>
      <c r="C245" s="82"/>
      <c r="D245" s="270">
        <f t="shared" si="19"/>
        <v>2.3482751820348331</v>
      </c>
      <c r="E245" s="270">
        <f t="shared" si="20"/>
        <v>5.8443000000000005</v>
      </c>
    </row>
    <row r="246" spans="1:5" x14ac:dyDescent="0.5">
      <c r="A246" s="243">
        <f t="shared" si="21"/>
        <v>0.21500000000000016</v>
      </c>
      <c r="B246" s="243">
        <f t="shared" si="18"/>
        <v>0.78499999999999981</v>
      </c>
      <c r="C246" s="82"/>
      <c r="D246" s="270">
        <f t="shared" si="19"/>
        <v>2.3263094768577259</v>
      </c>
      <c r="E246" s="270">
        <f t="shared" si="20"/>
        <v>5.8517500000000009</v>
      </c>
    </row>
    <row r="247" spans="1:5" x14ac:dyDescent="0.5">
      <c r="A247" s="243">
        <f t="shared" si="21"/>
        <v>0.21600000000000016</v>
      </c>
      <c r="B247" s="243">
        <f t="shared" si="18"/>
        <v>0.78399999999999981</v>
      </c>
      <c r="C247" s="82"/>
      <c r="D247" s="270">
        <f t="shared" si="19"/>
        <v>2.3043437716806157</v>
      </c>
      <c r="E247" s="270">
        <f t="shared" si="20"/>
        <v>5.8592000000000013</v>
      </c>
    </row>
    <row r="248" spans="1:5" x14ac:dyDescent="0.5">
      <c r="A248" s="243">
        <f t="shared" si="21"/>
        <v>0.21700000000000016</v>
      </c>
      <c r="B248" s="243">
        <f t="shared" si="18"/>
        <v>0.78299999999999981</v>
      </c>
      <c r="C248" s="82"/>
      <c r="D248" s="270">
        <f t="shared" si="19"/>
        <v>2.2823780665035098</v>
      </c>
      <c r="E248" s="270">
        <f t="shared" si="20"/>
        <v>5.8666500000000008</v>
      </c>
    </row>
    <row r="249" spans="1:5" x14ac:dyDescent="0.5">
      <c r="A249" s="243">
        <f t="shared" si="21"/>
        <v>0.21800000000000017</v>
      </c>
      <c r="B249" s="243">
        <f t="shared" si="18"/>
        <v>0.78199999999999981</v>
      </c>
      <c r="C249" s="82"/>
      <c r="D249" s="270">
        <f t="shared" si="19"/>
        <v>2.260412361326404</v>
      </c>
      <c r="E249" s="270">
        <f t="shared" si="20"/>
        <v>5.8741000000000012</v>
      </c>
    </row>
    <row r="250" spans="1:5" x14ac:dyDescent="0.5">
      <c r="A250" s="243">
        <f t="shared" si="21"/>
        <v>0.21900000000000017</v>
      </c>
      <c r="B250" s="243">
        <f t="shared" si="18"/>
        <v>0.78099999999999981</v>
      </c>
      <c r="C250" s="82"/>
      <c r="D250" s="270">
        <f t="shared" si="19"/>
        <v>2.2384466561492959</v>
      </c>
      <c r="E250" s="270">
        <f t="shared" si="20"/>
        <v>5.8815500000000007</v>
      </c>
    </row>
    <row r="251" spans="1:5" x14ac:dyDescent="0.5">
      <c r="A251" s="243">
        <f t="shared" si="21"/>
        <v>0.22000000000000017</v>
      </c>
      <c r="B251" s="243">
        <f t="shared" si="18"/>
        <v>0.7799999999999998</v>
      </c>
      <c r="C251" s="82"/>
      <c r="D251" s="270">
        <f t="shared" si="19"/>
        <v>2.216480950972187</v>
      </c>
      <c r="E251" s="270">
        <f t="shared" si="20"/>
        <v>5.8890000000000011</v>
      </c>
    </row>
    <row r="252" spans="1:5" x14ac:dyDescent="0.5">
      <c r="A252" s="243">
        <f t="shared" si="21"/>
        <v>0.22100000000000017</v>
      </c>
      <c r="B252" s="243">
        <f t="shared" si="18"/>
        <v>0.7789999999999998</v>
      </c>
      <c r="C252" s="82"/>
      <c r="D252" s="270">
        <f t="shared" si="19"/>
        <v>2.1945152457950821</v>
      </c>
      <c r="E252" s="270">
        <f t="shared" si="20"/>
        <v>5.8964500000000015</v>
      </c>
    </row>
    <row r="253" spans="1:5" x14ac:dyDescent="0.5">
      <c r="A253" s="243">
        <f t="shared" si="21"/>
        <v>0.22200000000000017</v>
      </c>
      <c r="B253" s="243">
        <f t="shared" si="18"/>
        <v>0.7779999999999998</v>
      </c>
      <c r="C253" s="82"/>
      <c r="D253" s="270">
        <f t="shared" si="19"/>
        <v>2.1725495406179727</v>
      </c>
      <c r="E253" s="270">
        <f t="shared" si="20"/>
        <v>5.903900000000001</v>
      </c>
    </row>
    <row r="254" spans="1:5" x14ac:dyDescent="0.5">
      <c r="A254" s="243">
        <f t="shared" si="21"/>
        <v>0.22300000000000017</v>
      </c>
      <c r="B254" s="243">
        <f t="shared" si="18"/>
        <v>0.7769999999999998</v>
      </c>
      <c r="C254" s="82"/>
      <c r="D254" s="270">
        <f t="shared" si="19"/>
        <v>2.1505838354408673</v>
      </c>
      <c r="E254" s="270">
        <f t="shared" si="20"/>
        <v>5.9113500000000005</v>
      </c>
    </row>
    <row r="255" spans="1:5" x14ac:dyDescent="0.5">
      <c r="A255" s="243">
        <f t="shared" si="21"/>
        <v>0.22400000000000017</v>
      </c>
      <c r="B255" s="243">
        <f t="shared" si="18"/>
        <v>0.7759999999999998</v>
      </c>
      <c r="C255" s="82"/>
      <c r="D255" s="270">
        <f t="shared" si="19"/>
        <v>2.1286181302637561</v>
      </c>
      <c r="E255" s="270">
        <f t="shared" si="20"/>
        <v>5.9188000000000009</v>
      </c>
    </row>
    <row r="256" spans="1:5" x14ac:dyDescent="0.5">
      <c r="A256" s="243">
        <f t="shared" si="21"/>
        <v>0.22500000000000017</v>
      </c>
      <c r="B256" s="243">
        <f t="shared" si="18"/>
        <v>0.7749999999999998</v>
      </c>
      <c r="C256" s="82"/>
      <c r="D256" s="270">
        <f t="shared" si="19"/>
        <v>2.1066524250866521</v>
      </c>
      <c r="E256" s="270">
        <f t="shared" si="20"/>
        <v>5.9262500000000014</v>
      </c>
    </row>
    <row r="257" spans="1:5" x14ac:dyDescent="0.5">
      <c r="A257" s="243">
        <f t="shared" si="21"/>
        <v>0.22600000000000017</v>
      </c>
      <c r="B257" s="243">
        <f t="shared" si="18"/>
        <v>0.7739999999999998</v>
      </c>
      <c r="C257" s="82"/>
      <c r="D257" s="270">
        <f t="shared" si="19"/>
        <v>2.0846867199095418</v>
      </c>
      <c r="E257" s="270">
        <f t="shared" si="20"/>
        <v>5.9337000000000009</v>
      </c>
    </row>
    <row r="258" spans="1:5" x14ac:dyDescent="0.5">
      <c r="A258" s="243">
        <f t="shared" si="21"/>
        <v>0.22700000000000017</v>
      </c>
      <c r="B258" s="243">
        <f t="shared" si="18"/>
        <v>0.7729999999999998</v>
      </c>
      <c r="C258" s="82"/>
      <c r="D258" s="270">
        <f t="shared" si="19"/>
        <v>2.0627210147324342</v>
      </c>
      <c r="E258" s="270">
        <f t="shared" si="20"/>
        <v>5.9411500000000004</v>
      </c>
    </row>
    <row r="259" spans="1:5" x14ac:dyDescent="0.5">
      <c r="A259" s="243">
        <f t="shared" si="21"/>
        <v>0.22800000000000017</v>
      </c>
      <c r="B259" s="243">
        <f t="shared" si="18"/>
        <v>0.7719999999999998</v>
      </c>
      <c r="C259" s="82"/>
      <c r="D259" s="270">
        <f t="shared" si="19"/>
        <v>2.0407553095553275</v>
      </c>
      <c r="E259" s="270">
        <f t="shared" si="20"/>
        <v>5.9486000000000008</v>
      </c>
    </row>
    <row r="260" spans="1:5" x14ac:dyDescent="0.5">
      <c r="A260" s="243">
        <f t="shared" si="21"/>
        <v>0.22900000000000018</v>
      </c>
      <c r="B260" s="243">
        <f t="shared" si="18"/>
        <v>0.7709999999999998</v>
      </c>
      <c r="C260" s="82"/>
      <c r="D260" s="270">
        <f t="shared" si="19"/>
        <v>2.018789604378223</v>
      </c>
      <c r="E260" s="270">
        <f t="shared" si="20"/>
        <v>5.9560500000000012</v>
      </c>
    </row>
    <row r="261" spans="1:5" x14ac:dyDescent="0.5">
      <c r="A261" s="243">
        <f t="shared" si="21"/>
        <v>0.23000000000000018</v>
      </c>
      <c r="B261" s="243">
        <f t="shared" si="18"/>
        <v>0.7699999999999998</v>
      </c>
      <c r="C261" s="82"/>
      <c r="D261" s="270">
        <f t="shared" si="19"/>
        <v>1.996823899201112</v>
      </c>
      <c r="E261" s="270">
        <f t="shared" si="20"/>
        <v>5.9635000000000016</v>
      </c>
    </row>
    <row r="262" spans="1:5" x14ac:dyDescent="0.5">
      <c r="A262" s="243">
        <f t="shared" si="21"/>
        <v>0.23100000000000018</v>
      </c>
      <c r="B262" s="243">
        <f t="shared" si="18"/>
        <v>0.76899999999999979</v>
      </c>
      <c r="C262" s="82"/>
      <c r="D262" s="270">
        <f t="shared" si="19"/>
        <v>1.9748581940240073</v>
      </c>
      <c r="E262" s="270">
        <f t="shared" si="20"/>
        <v>5.9709500000000011</v>
      </c>
    </row>
    <row r="263" spans="1:5" x14ac:dyDescent="0.5">
      <c r="A263" s="243">
        <f t="shared" si="21"/>
        <v>0.23200000000000018</v>
      </c>
      <c r="B263" s="243">
        <f t="shared" si="18"/>
        <v>0.76799999999999979</v>
      </c>
      <c r="C263" s="82"/>
      <c r="D263" s="270">
        <f t="shared" si="19"/>
        <v>1.9528924888468977</v>
      </c>
      <c r="E263" s="270">
        <f t="shared" si="20"/>
        <v>5.9784000000000006</v>
      </c>
    </row>
    <row r="264" spans="1:5" x14ac:dyDescent="0.5">
      <c r="A264" s="243">
        <f t="shared" si="21"/>
        <v>0.23300000000000018</v>
      </c>
      <c r="B264" s="243">
        <f t="shared" si="18"/>
        <v>0.76699999999999979</v>
      </c>
      <c r="C264" s="82"/>
      <c r="D264" s="270">
        <f t="shared" si="19"/>
        <v>1.930926783669789</v>
      </c>
      <c r="E264" s="270">
        <f t="shared" si="20"/>
        <v>5.985850000000001</v>
      </c>
    </row>
    <row r="265" spans="1:5" x14ac:dyDescent="0.5">
      <c r="A265" s="243">
        <f t="shared" si="21"/>
        <v>0.23400000000000018</v>
      </c>
      <c r="B265" s="243">
        <f t="shared" si="18"/>
        <v>0.76599999999999979</v>
      </c>
      <c r="C265" s="82"/>
      <c r="D265" s="270">
        <f t="shared" si="19"/>
        <v>1.9089610784926847</v>
      </c>
      <c r="E265" s="270">
        <f t="shared" si="20"/>
        <v>5.9933000000000014</v>
      </c>
    </row>
    <row r="266" spans="1:5" x14ac:dyDescent="0.5">
      <c r="A266" s="243">
        <f t="shared" si="21"/>
        <v>0.23500000000000018</v>
      </c>
      <c r="B266" s="243">
        <f t="shared" si="18"/>
        <v>0.76499999999999979</v>
      </c>
      <c r="C266" s="82"/>
      <c r="D266" s="270">
        <f t="shared" si="19"/>
        <v>1.8869953733155738</v>
      </c>
      <c r="E266" s="270">
        <f t="shared" si="20"/>
        <v>6.0007500000000018</v>
      </c>
    </row>
    <row r="267" spans="1:5" x14ac:dyDescent="0.5">
      <c r="A267" s="243">
        <f t="shared" si="21"/>
        <v>0.23600000000000018</v>
      </c>
      <c r="B267" s="243">
        <f t="shared" si="18"/>
        <v>0.76399999999999979</v>
      </c>
      <c r="C267" s="82"/>
      <c r="D267" s="270">
        <f t="shared" si="19"/>
        <v>1.8650296681384673</v>
      </c>
      <c r="E267" s="270">
        <f t="shared" si="20"/>
        <v>6.0082000000000004</v>
      </c>
    </row>
    <row r="268" spans="1:5" x14ac:dyDescent="0.5">
      <c r="A268" s="243">
        <f t="shared" si="21"/>
        <v>0.23700000000000018</v>
      </c>
      <c r="B268" s="243">
        <f t="shared" si="18"/>
        <v>0.76299999999999979</v>
      </c>
      <c r="C268" s="82"/>
      <c r="D268" s="270">
        <f t="shared" si="19"/>
        <v>1.8430639629613577</v>
      </c>
      <c r="E268" s="270">
        <f t="shared" si="20"/>
        <v>6.0156500000000008</v>
      </c>
    </row>
    <row r="269" spans="1:5" x14ac:dyDescent="0.5">
      <c r="A269" s="243">
        <f t="shared" si="21"/>
        <v>0.23800000000000018</v>
      </c>
      <c r="B269" s="243">
        <f t="shared" si="18"/>
        <v>0.76199999999999979</v>
      </c>
      <c r="C269" s="82"/>
      <c r="D269" s="270">
        <f t="shared" si="19"/>
        <v>1.8210982577842527</v>
      </c>
      <c r="E269" s="270">
        <f t="shared" si="20"/>
        <v>6.0231000000000012</v>
      </c>
    </row>
    <row r="270" spans="1:5" x14ac:dyDescent="0.5">
      <c r="A270" s="243">
        <f t="shared" si="21"/>
        <v>0.23900000000000018</v>
      </c>
      <c r="B270" s="243">
        <f t="shared" si="18"/>
        <v>0.76099999999999979</v>
      </c>
      <c r="C270" s="82"/>
      <c r="D270" s="270">
        <f t="shared" si="19"/>
        <v>1.7991325526071467</v>
      </c>
      <c r="E270" s="270">
        <f t="shared" si="20"/>
        <v>6.0305500000000007</v>
      </c>
    </row>
    <row r="271" spans="1:5" x14ac:dyDescent="0.5">
      <c r="A271" s="243">
        <f t="shared" si="21"/>
        <v>0.24000000000000019</v>
      </c>
      <c r="B271" s="243">
        <f t="shared" si="18"/>
        <v>0.75999999999999979</v>
      </c>
      <c r="C271" s="82"/>
      <c r="D271" s="270">
        <f t="shared" si="19"/>
        <v>1.7771668474300355</v>
      </c>
      <c r="E271" s="270">
        <f t="shared" si="20"/>
        <v>6.0380000000000011</v>
      </c>
    </row>
    <row r="272" spans="1:5" x14ac:dyDescent="0.5">
      <c r="A272" s="243">
        <f t="shared" si="21"/>
        <v>0.24100000000000019</v>
      </c>
      <c r="B272" s="243">
        <f t="shared" si="18"/>
        <v>0.75899999999999979</v>
      </c>
      <c r="C272" s="82"/>
      <c r="D272" s="270">
        <f t="shared" si="19"/>
        <v>1.755201142252929</v>
      </c>
      <c r="E272" s="270">
        <f t="shared" si="20"/>
        <v>6.0454500000000007</v>
      </c>
    </row>
    <row r="273" spans="1:5" x14ac:dyDescent="0.5">
      <c r="A273" s="243">
        <f t="shared" si="21"/>
        <v>0.24200000000000019</v>
      </c>
      <c r="B273" s="243">
        <f t="shared" si="18"/>
        <v>0.75799999999999979</v>
      </c>
      <c r="C273" s="82"/>
      <c r="D273" s="270">
        <f t="shared" si="19"/>
        <v>1.7332354370758256</v>
      </c>
      <c r="E273" s="270">
        <f t="shared" si="20"/>
        <v>6.0529000000000011</v>
      </c>
    </row>
    <row r="274" spans="1:5" x14ac:dyDescent="0.5">
      <c r="A274" s="243">
        <f t="shared" si="21"/>
        <v>0.24300000000000019</v>
      </c>
      <c r="B274" s="243">
        <f t="shared" si="18"/>
        <v>0.75699999999999978</v>
      </c>
      <c r="C274" s="82"/>
      <c r="D274" s="270">
        <f t="shared" si="19"/>
        <v>1.7112697318987147</v>
      </c>
      <c r="E274" s="270">
        <f t="shared" si="20"/>
        <v>6.0603500000000015</v>
      </c>
    </row>
    <row r="275" spans="1:5" x14ac:dyDescent="0.5">
      <c r="A275" s="243">
        <f t="shared" si="21"/>
        <v>0.24400000000000019</v>
      </c>
      <c r="B275" s="243">
        <f t="shared" si="18"/>
        <v>0.75599999999999978</v>
      </c>
      <c r="C275" s="82"/>
      <c r="D275" s="270">
        <f t="shared" si="19"/>
        <v>1.6893040267216088</v>
      </c>
      <c r="E275" s="270">
        <f t="shared" si="20"/>
        <v>6.0678000000000019</v>
      </c>
    </row>
    <row r="276" spans="1:5" x14ac:dyDescent="0.5">
      <c r="A276" s="243">
        <f t="shared" si="21"/>
        <v>0.24500000000000019</v>
      </c>
      <c r="B276" s="243">
        <f t="shared" si="18"/>
        <v>0.75499999999999978</v>
      </c>
      <c r="C276" s="82"/>
      <c r="D276" s="270">
        <f t="shared" si="19"/>
        <v>1.6673383215444995</v>
      </c>
      <c r="E276" s="270">
        <f t="shared" si="20"/>
        <v>6.0752500000000005</v>
      </c>
    </row>
    <row r="277" spans="1:5" x14ac:dyDescent="0.5">
      <c r="A277" s="243">
        <f t="shared" si="21"/>
        <v>0.24600000000000019</v>
      </c>
      <c r="B277" s="243">
        <f t="shared" si="18"/>
        <v>0.75399999999999978</v>
      </c>
      <c r="C277" s="82"/>
      <c r="D277" s="270">
        <f t="shared" si="19"/>
        <v>1.6453726163673912</v>
      </c>
      <c r="E277" s="270">
        <f t="shared" si="20"/>
        <v>6.0827000000000009</v>
      </c>
    </row>
    <row r="278" spans="1:5" x14ac:dyDescent="0.5">
      <c r="A278" s="243">
        <f t="shared" si="21"/>
        <v>0.24700000000000019</v>
      </c>
      <c r="B278" s="243">
        <f t="shared" si="18"/>
        <v>0.75299999999999978</v>
      </c>
      <c r="C278" s="82"/>
      <c r="D278" s="270">
        <f t="shared" si="19"/>
        <v>1.6234069111902858</v>
      </c>
      <c r="E278" s="270">
        <f t="shared" si="20"/>
        <v>6.0901500000000013</v>
      </c>
    </row>
    <row r="279" spans="1:5" x14ac:dyDescent="0.5">
      <c r="A279" s="243">
        <f t="shared" si="21"/>
        <v>0.24800000000000019</v>
      </c>
      <c r="B279" s="243">
        <f t="shared" si="18"/>
        <v>0.75199999999999978</v>
      </c>
      <c r="C279" s="82"/>
      <c r="D279" s="270">
        <f t="shared" si="19"/>
        <v>1.6014412060131769</v>
      </c>
      <c r="E279" s="270">
        <f t="shared" si="20"/>
        <v>6.0976000000000008</v>
      </c>
    </row>
    <row r="280" spans="1:5" x14ac:dyDescent="0.5">
      <c r="A280" s="243">
        <f t="shared" si="21"/>
        <v>0.24900000000000019</v>
      </c>
      <c r="B280" s="243">
        <f t="shared" si="18"/>
        <v>0.75099999999999978</v>
      </c>
      <c r="C280" s="82"/>
      <c r="D280" s="270">
        <f t="shared" si="19"/>
        <v>1.5794755008360688</v>
      </c>
      <c r="E280" s="270">
        <f t="shared" si="20"/>
        <v>6.1050500000000012</v>
      </c>
    </row>
    <row r="281" spans="1:5" x14ac:dyDescent="0.5">
      <c r="A281" s="243">
        <f t="shared" si="21"/>
        <v>0.25000000000000017</v>
      </c>
      <c r="B281" s="243">
        <f t="shared" si="18"/>
        <v>0.74999999999999978</v>
      </c>
      <c r="C281" s="82"/>
      <c r="D281" s="270">
        <f t="shared" si="19"/>
        <v>1.5575097956589616</v>
      </c>
      <c r="E281" s="270">
        <f t="shared" si="20"/>
        <v>6.1125000000000007</v>
      </c>
    </row>
    <row r="282" spans="1:5" x14ac:dyDescent="0.5">
      <c r="A282" s="243">
        <f t="shared" si="21"/>
        <v>0.25100000000000017</v>
      </c>
      <c r="B282" s="243">
        <f t="shared" si="18"/>
        <v>0.74899999999999989</v>
      </c>
      <c r="C282" s="82"/>
      <c r="D282" s="270">
        <f t="shared" si="19"/>
        <v>1.5355440904818556</v>
      </c>
      <c r="E282" s="270">
        <f t="shared" si="20"/>
        <v>6.1199500000000011</v>
      </c>
    </row>
    <row r="283" spans="1:5" x14ac:dyDescent="0.5">
      <c r="A283" s="243">
        <f t="shared" si="21"/>
        <v>0.25200000000000017</v>
      </c>
      <c r="B283" s="243">
        <f t="shared" si="18"/>
        <v>0.74799999999999978</v>
      </c>
      <c r="C283" s="82"/>
      <c r="D283" s="270">
        <f t="shared" si="19"/>
        <v>1.513578385304748</v>
      </c>
      <c r="E283" s="270">
        <f t="shared" si="20"/>
        <v>6.1274000000000006</v>
      </c>
    </row>
    <row r="284" spans="1:5" x14ac:dyDescent="0.5">
      <c r="A284" s="243">
        <f t="shared" si="21"/>
        <v>0.25300000000000017</v>
      </c>
      <c r="B284" s="243">
        <f t="shared" si="18"/>
        <v>0.74699999999999989</v>
      </c>
      <c r="C284" s="82"/>
      <c r="D284" s="270">
        <f t="shared" si="19"/>
        <v>1.4916126801276415</v>
      </c>
      <c r="E284" s="270">
        <f t="shared" si="20"/>
        <v>6.1348500000000019</v>
      </c>
    </row>
    <row r="285" spans="1:5" x14ac:dyDescent="0.5">
      <c r="A285" s="243">
        <f t="shared" si="21"/>
        <v>0.25400000000000017</v>
      </c>
      <c r="B285" s="243">
        <f t="shared" si="18"/>
        <v>0.74599999999999977</v>
      </c>
      <c r="C285" s="82"/>
      <c r="D285" s="270">
        <f t="shared" si="19"/>
        <v>1.4696469749505312</v>
      </c>
      <c r="E285" s="270">
        <f t="shared" si="20"/>
        <v>6.1423000000000005</v>
      </c>
    </row>
    <row r="286" spans="1:5" x14ac:dyDescent="0.5">
      <c r="A286" s="243">
        <f t="shared" si="21"/>
        <v>0.25500000000000017</v>
      </c>
      <c r="B286" s="243">
        <f t="shared" si="18"/>
        <v>0.74499999999999988</v>
      </c>
      <c r="C286" s="82"/>
      <c r="D286" s="270">
        <f t="shared" si="19"/>
        <v>1.4476812697734265</v>
      </c>
      <c r="E286" s="270">
        <f t="shared" si="20"/>
        <v>6.1497500000000009</v>
      </c>
    </row>
    <row r="287" spans="1:5" x14ac:dyDescent="0.5">
      <c r="A287" s="243">
        <f t="shared" si="21"/>
        <v>0.25600000000000017</v>
      </c>
      <c r="B287" s="243">
        <f t="shared" ref="B287:B350" si="22">1-A287</f>
        <v>0.74399999999999977</v>
      </c>
      <c r="C287" s="82"/>
      <c r="D287" s="270">
        <f t="shared" si="19"/>
        <v>1.425715564596318</v>
      </c>
      <c r="E287" s="270">
        <f t="shared" si="20"/>
        <v>6.1572000000000013</v>
      </c>
    </row>
    <row r="288" spans="1:5" x14ac:dyDescent="0.5">
      <c r="A288" s="243">
        <f t="shared" si="21"/>
        <v>0.25700000000000017</v>
      </c>
      <c r="B288" s="243">
        <f t="shared" si="22"/>
        <v>0.74299999999999988</v>
      </c>
      <c r="C288" s="82"/>
      <c r="D288" s="270">
        <f t="shared" ref="D288:D351" si="23">SQRT((A288*$B$7)^2+(B288*$B$8)^2+2*$B$7*A288*$B$8*B288*$D$12)</f>
        <v>1.4037498594192106</v>
      </c>
      <c r="E288" s="270">
        <f t="shared" ref="E288:E351" si="24">+A288*$B$5+B288*$B$6</f>
        <v>6.1646500000000017</v>
      </c>
    </row>
    <row r="289" spans="1:5" x14ac:dyDescent="0.5">
      <c r="A289" s="243">
        <f t="shared" si="21"/>
        <v>0.25800000000000017</v>
      </c>
      <c r="B289" s="243">
        <f t="shared" si="22"/>
        <v>0.74199999999999977</v>
      </c>
      <c r="C289" s="82"/>
      <c r="D289" s="270">
        <f t="shared" si="23"/>
        <v>1.3817841542421017</v>
      </c>
      <c r="E289" s="270">
        <f t="shared" si="24"/>
        <v>6.1721000000000004</v>
      </c>
    </row>
    <row r="290" spans="1:5" x14ac:dyDescent="0.5">
      <c r="A290" s="243">
        <f t="shared" ref="A290:A353" si="25">+A289+0.1%</f>
        <v>0.25900000000000017</v>
      </c>
      <c r="B290" s="243">
        <f t="shared" si="22"/>
        <v>0.74099999999999988</v>
      </c>
      <c r="C290" s="82"/>
      <c r="D290" s="270">
        <f t="shared" si="23"/>
        <v>1.3598184490649963</v>
      </c>
      <c r="E290" s="270">
        <f t="shared" si="24"/>
        <v>6.1795500000000008</v>
      </c>
    </row>
    <row r="291" spans="1:5" x14ac:dyDescent="0.5">
      <c r="A291" s="243">
        <f t="shared" si="25"/>
        <v>0.26000000000000018</v>
      </c>
      <c r="B291" s="243">
        <f t="shared" si="22"/>
        <v>0.73999999999999977</v>
      </c>
      <c r="C291" s="82"/>
      <c r="D291" s="270">
        <f t="shared" si="23"/>
        <v>1.3378527438878867</v>
      </c>
      <c r="E291" s="270">
        <f t="shared" si="24"/>
        <v>6.1870000000000012</v>
      </c>
    </row>
    <row r="292" spans="1:5" x14ac:dyDescent="0.5">
      <c r="A292" s="243">
        <f t="shared" si="25"/>
        <v>0.26100000000000018</v>
      </c>
      <c r="B292" s="243">
        <f t="shared" si="22"/>
        <v>0.73899999999999988</v>
      </c>
      <c r="C292" s="82"/>
      <c r="D292" s="270">
        <f t="shared" si="23"/>
        <v>1.3158870387107808</v>
      </c>
      <c r="E292" s="270">
        <f t="shared" si="24"/>
        <v>6.1944500000000016</v>
      </c>
    </row>
    <row r="293" spans="1:5" x14ac:dyDescent="0.5">
      <c r="A293" s="243">
        <f t="shared" si="25"/>
        <v>0.26200000000000018</v>
      </c>
      <c r="B293" s="243">
        <f t="shared" si="22"/>
        <v>0.73799999999999977</v>
      </c>
      <c r="C293" s="82"/>
      <c r="D293" s="270">
        <f t="shared" si="23"/>
        <v>1.2939213335336706</v>
      </c>
      <c r="E293" s="270">
        <f t="shared" si="24"/>
        <v>6.2019000000000002</v>
      </c>
    </row>
    <row r="294" spans="1:5" x14ac:dyDescent="0.5">
      <c r="A294" s="243">
        <f t="shared" si="25"/>
        <v>0.26300000000000018</v>
      </c>
      <c r="B294" s="243">
        <f t="shared" si="22"/>
        <v>0.73699999999999988</v>
      </c>
      <c r="C294" s="82"/>
      <c r="D294" s="270">
        <f t="shared" si="23"/>
        <v>1.2719556283565643</v>
      </c>
      <c r="E294" s="270">
        <f t="shared" si="24"/>
        <v>6.2093500000000015</v>
      </c>
    </row>
    <row r="295" spans="1:5" x14ac:dyDescent="0.5">
      <c r="A295" s="243">
        <f t="shared" si="25"/>
        <v>0.26400000000000018</v>
      </c>
      <c r="B295" s="243">
        <f t="shared" si="22"/>
        <v>0.73599999999999977</v>
      </c>
      <c r="C295" s="82"/>
      <c r="D295" s="270">
        <f t="shared" si="23"/>
        <v>1.2499899231794591</v>
      </c>
      <c r="E295" s="270">
        <f t="shared" si="24"/>
        <v>6.216800000000001</v>
      </c>
    </row>
    <row r="296" spans="1:5" x14ac:dyDescent="0.5">
      <c r="A296" s="243">
        <f t="shared" si="25"/>
        <v>0.26500000000000018</v>
      </c>
      <c r="B296" s="243">
        <f t="shared" si="22"/>
        <v>0.73499999999999988</v>
      </c>
      <c r="C296" s="82"/>
      <c r="D296" s="270">
        <f t="shared" si="23"/>
        <v>1.2280242180023524</v>
      </c>
      <c r="E296" s="270">
        <f t="shared" si="24"/>
        <v>6.2242500000000014</v>
      </c>
    </row>
    <row r="297" spans="1:5" x14ac:dyDescent="0.5">
      <c r="A297" s="243">
        <f t="shared" si="25"/>
        <v>0.26600000000000018</v>
      </c>
      <c r="B297" s="243">
        <f t="shared" si="22"/>
        <v>0.73399999999999976</v>
      </c>
      <c r="C297" s="82"/>
      <c r="D297" s="270">
        <f t="shared" si="23"/>
        <v>1.206058512825241</v>
      </c>
      <c r="E297" s="270">
        <f t="shared" si="24"/>
        <v>6.2317000000000009</v>
      </c>
    </row>
    <row r="298" spans="1:5" x14ac:dyDescent="0.5">
      <c r="A298" s="243">
        <f t="shared" si="25"/>
        <v>0.26700000000000018</v>
      </c>
      <c r="B298" s="243">
        <f t="shared" si="22"/>
        <v>0.73299999999999987</v>
      </c>
      <c r="C298" s="82"/>
      <c r="D298" s="270">
        <f t="shared" si="23"/>
        <v>1.1840928076481365</v>
      </c>
      <c r="E298" s="270">
        <f t="shared" si="24"/>
        <v>6.2391500000000022</v>
      </c>
    </row>
    <row r="299" spans="1:5" x14ac:dyDescent="0.5">
      <c r="A299" s="243">
        <f t="shared" si="25"/>
        <v>0.26800000000000018</v>
      </c>
      <c r="B299" s="243">
        <f t="shared" si="22"/>
        <v>0.73199999999999976</v>
      </c>
      <c r="C299" s="82"/>
      <c r="D299" s="270">
        <f t="shared" si="23"/>
        <v>1.1621271024710305</v>
      </c>
      <c r="E299" s="270">
        <f t="shared" si="24"/>
        <v>6.2466000000000008</v>
      </c>
    </row>
    <row r="300" spans="1:5" x14ac:dyDescent="0.5">
      <c r="A300" s="243">
        <f t="shared" si="25"/>
        <v>0.26900000000000018</v>
      </c>
      <c r="B300" s="243">
        <f t="shared" si="22"/>
        <v>0.73099999999999987</v>
      </c>
      <c r="C300" s="82"/>
      <c r="D300" s="270">
        <f t="shared" si="23"/>
        <v>1.1401613972939193</v>
      </c>
      <c r="E300" s="270">
        <f t="shared" si="24"/>
        <v>6.2540500000000012</v>
      </c>
    </row>
    <row r="301" spans="1:5" x14ac:dyDescent="0.5">
      <c r="A301" s="243">
        <f t="shared" si="25"/>
        <v>0.27000000000000018</v>
      </c>
      <c r="B301" s="243">
        <f t="shared" si="22"/>
        <v>0.72999999999999976</v>
      </c>
      <c r="C301" s="82"/>
      <c r="D301" s="270">
        <f t="shared" si="23"/>
        <v>1.1181956921168128</v>
      </c>
      <c r="E301" s="270">
        <f t="shared" si="24"/>
        <v>6.2615000000000016</v>
      </c>
    </row>
    <row r="302" spans="1:5" x14ac:dyDescent="0.5">
      <c r="A302" s="243">
        <f t="shared" si="25"/>
        <v>0.27100000000000019</v>
      </c>
      <c r="B302" s="243">
        <f t="shared" si="22"/>
        <v>0.72899999999999987</v>
      </c>
      <c r="C302" s="82"/>
      <c r="D302" s="270">
        <f t="shared" si="23"/>
        <v>1.096229986939701</v>
      </c>
      <c r="E302" s="270">
        <f t="shared" si="24"/>
        <v>6.2689500000000011</v>
      </c>
    </row>
    <row r="303" spans="1:5" x14ac:dyDescent="0.5">
      <c r="A303" s="243">
        <f t="shared" si="25"/>
        <v>0.27200000000000019</v>
      </c>
      <c r="B303" s="243">
        <f t="shared" si="22"/>
        <v>0.72799999999999976</v>
      </c>
      <c r="C303" s="82"/>
      <c r="D303" s="270">
        <f t="shared" si="23"/>
        <v>1.0742642817625967</v>
      </c>
      <c r="E303" s="270">
        <f t="shared" si="24"/>
        <v>6.2764000000000006</v>
      </c>
    </row>
    <row r="304" spans="1:5" x14ac:dyDescent="0.5">
      <c r="A304" s="243">
        <f t="shared" si="25"/>
        <v>0.27300000000000019</v>
      </c>
      <c r="B304" s="243">
        <f t="shared" si="22"/>
        <v>0.72699999999999987</v>
      </c>
      <c r="C304" s="82"/>
      <c r="D304" s="270">
        <f t="shared" si="23"/>
        <v>1.0522985765854909</v>
      </c>
      <c r="E304" s="270">
        <f t="shared" si="24"/>
        <v>6.283850000000001</v>
      </c>
    </row>
    <row r="305" spans="1:5" x14ac:dyDescent="0.5">
      <c r="A305" s="243">
        <f t="shared" si="25"/>
        <v>0.27400000000000019</v>
      </c>
      <c r="B305" s="243">
        <f t="shared" si="22"/>
        <v>0.72599999999999976</v>
      </c>
      <c r="C305" s="82"/>
      <c r="D305" s="270">
        <f t="shared" si="23"/>
        <v>1.0303328714083795</v>
      </c>
      <c r="E305" s="270">
        <f t="shared" si="24"/>
        <v>6.2913000000000014</v>
      </c>
    </row>
    <row r="306" spans="1:5" x14ac:dyDescent="0.5">
      <c r="A306" s="243">
        <f t="shared" si="25"/>
        <v>0.27500000000000019</v>
      </c>
      <c r="B306" s="243">
        <f t="shared" si="22"/>
        <v>0.72499999999999987</v>
      </c>
      <c r="C306" s="82"/>
      <c r="D306" s="270">
        <f t="shared" si="23"/>
        <v>1.0083671662312763</v>
      </c>
      <c r="E306" s="270">
        <f t="shared" si="24"/>
        <v>6.2987500000000018</v>
      </c>
    </row>
    <row r="307" spans="1:5" x14ac:dyDescent="0.5">
      <c r="A307" s="243">
        <f t="shared" si="25"/>
        <v>0.27600000000000019</v>
      </c>
      <c r="B307" s="243">
        <f t="shared" si="22"/>
        <v>0.72399999999999975</v>
      </c>
      <c r="C307" s="82"/>
      <c r="D307" s="270">
        <f t="shared" si="23"/>
        <v>0.98640146105417137</v>
      </c>
      <c r="E307" s="270">
        <f t="shared" si="24"/>
        <v>6.3062000000000005</v>
      </c>
    </row>
    <row r="308" spans="1:5" x14ac:dyDescent="0.5">
      <c r="A308" s="243">
        <f t="shared" si="25"/>
        <v>0.27700000000000019</v>
      </c>
      <c r="B308" s="243">
        <f t="shared" si="22"/>
        <v>0.72299999999999986</v>
      </c>
      <c r="C308" s="82"/>
      <c r="D308" s="270">
        <f t="shared" si="23"/>
        <v>0.96443575587706054</v>
      </c>
      <c r="E308" s="270">
        <f t="shared" si="24"/>
        <v>6.3136500000000009</v>
      </c>
    </row>
    <row r="309" spans="1:5" x14ac:dyDescent="0.5">
      <c r="A309" s="243">
        <f t="shared" si="25"/>
        <v>0.27800000000000019</v>
      </c>
      <c r="B309" s="243">
        <f t="shared" si="22"/>
        <v>0.72199999999999975</v>
      </c>
      <c r="C309" s="82"/>
      <c r="D309" s="270">
        <f t="shared" si="23"/>
        <v>0.94247005069995493</v>
      </c>
      <c r="E309" s="270">
        <f t="shared" si="24"/>
        <v>6.3211000000000013</v>
      </c>
    </row>
    <row r="310" spans="1:5" x14ac:dyDescent="0.5">
      <c r="A310" s="243">
        <f t="shared" si="25"/>
        <v>0.27900000000000019</v>
      </c>
      <c r="B310" s="243">
        <f t="shared" si="22"/>
        <v>0.72099999999999986</v>
      </c>
      <c r="C310" s="82"/>
      <c r="D310" s="270">
        <f t="shared" si="23"/>
        <v>0.92050434552284321</v>
      </c>
      <c r="E310" s="270">
        <f t="shared" si="24"/>
        <v>6.3285500000000017</v>
      </c>
    </row>
    <row r="311" spans="1:5" x14ac:dyDescent="0.5">
      <c r="A311" s="243">
        <f t="shared" si="25"/>
        <v>0.28000000000000019</v>
      </c>
      <c r="B311" s="243">
        <f t="shared" si="22"/>
        <v>0.71999999999999975</v>
      </c>
      <c r="C311" s="82"/>
      <c r="D311" s="270">
        <f t="shared" si="23"/>
        <v>0.89853864034573683</v>
      </c>
      <c r="E311" s="270">
        <f t="shared" si="24"/>
        <v>6.3360000000000003</v>
      </c>
    </row>
    <row r="312" spans="1:5" x14ac:dyDescent="0.5">
      <c r="A312" s="243">
        <f t="shared" si="25"/>
        <v>0.28100000000000019</v>
      </c>
      <c r="B312" s="243">
        <f t="shared" si="22"/>
        <v>0.71899999999999986</v>
      </c>
      <c r="C312" s="82"/>
      <c r="D312" s="270">
        <f t="shared" si="23"/>
        <v>0.87657293516863211</v>
      </c>
      <c r="E312" s="270">
        <f t="shared" si="24"/>
        <v>6.3434500000000016</v>
      </c>
    </row>
    <row r="313" spans="1:5" x14ac:dyDescent="0.5">
      <c r="A313" s="243">
        <f t="shared" si="25"/>
        <v>0.28200000000000019</v>
      </c>
      <c r="B313" s="243">
        <f t="shared" si="22"/>
        <v>0.71799999999999975</v>
      </c>
      <c r="C313" s="82"/>
      <c r="D313" s="270">
        <f t="shared" si="23"/>
        <v>0.85460722999152505</v>
      </c>
      <c r="E313" s="270">
        <f t="shared" si="24"/>
        <v>6.3509000000000011</v>
      </c>
    </row>
    <row r="314" spans="1:5" x14ac:dyDescent="0.5">
      <c r="A314" s="243">
        <f t="shared" si="25"/>
        <v>0.2830000000000002</v>
      </c>
      <c r="B314" s="243">
        <f t="shared" si="22"/>
        <v>0.71699999999999986</v>
      </c>
      <c r="C314" s="82"/>
      <c r="D314" s="270">
        <f t="shared" si="23"/>
        <v>0.83264152481441556</v>
      </c>
      <c r="E314" s="270">
        <f t="shared" si="24"/>
        <v>6.3583500000000015</v>
      </c>
    </row>
    <row r="315" spans="1:5" x14ac:dyDescent="0.5">
      <c r="A315" s="243">
        <f t="shared" si="25"/>
        <v>0.2840000000000002</v>
      </c>
      <c r="B315" s="243">
        <f t="shared" si="22"/>
        <v>0.71599999999999975</v>
      </c>
      <c r="C315" s="82"/>
      <c r="D315" s="270">
        <f t="shared" si="23"/>
        <v>0.81067581963730329</v>
      </c>
      <c r="E315" s="270">
        <f t="shared" si="24"/>
        <v>6.365800000000001</v>
      </c>
    </row>
    <row r="316" spans="1:5" x14ac:dyDescent="0.5">
      <c r="A316" s="243">
        <f t="shared" si="25"/>
        <v>0.2850000000000002</v>
      </c>
      <c r="B316" s="243">
        <f t="shared" si="22"/>
        <v>0.71499999999999986</v>
      </c>
      <c r="C316" s="82"/>
      <c r="D316" s="270">
        <f t="shared" si="23"/>
        <v>0.78871011446019701</v>
      </c>
      <c r="E316" s="270">
        <f t="shared" si="24"/>
        <v>6.3732500000000014</v>
      </c>
    </row>
    <row r="317" spans="1:5" x14ac:dyDescent="0.5">
      <c r="A317" s="243">
        <f t="shared" si="25"/>
        <v>0.2860000000000002</v>
      </c>
      <c r="B317" s="243">
        <f t="shared" si="22"/>
        <v>0.71399999999999975</v>
      </c>
      <c r="C317" s="82"/>
      <c r="D317" s="270">
        <f t="shared" si="23"/>
        <v>0.76674440928309273</v>
      </c>
      <c r="E317" s="270">
        <f t="shared" si="24"/>
        <v>6.3807000000000009</v>
      </c>
    </row>
    <row r="318" spans="1:5" x14ac:dyDescent="0.5">
      <c r="A318" s="243">
        <f t="shared" si="25"/>
        <v>0.2870000000000002</v>
      </c>
      <c r="B318" s="243">
        <f t="shared" si="22"/>
        <v>0.71299999999999986</v>
      </c>
      <c r="C318" s="82"/>
      <c r="D318" s="270">
        <f t="shared" si="23"/>
        <v>0.74477870410598102</v>
      </c>
      <c r="E318" s="270">
        <f t="shared" si="24"/>
        <v>6.3881500000000013</v>
      </c>
    </row>
    <row r="319" spans="1:5" x14ac:dyDescent="0.5">
      <c r="A319" s="243">
        <f t="shared" si="25"/>
        <v>0.2880000000000002</v>
      </c>
      <c r="B319" s="243">
        <f t="shared" si="22"/>
        <v>0.71199999999999974</v>
      </c>
      <c r="C319" s="82"/>
      <c r="D319" s="270">
        <f t="shared" si="23"/>
        <v>0.72281299892887596</v>
      </c>
      <c r="E319" s="270">
        <f t="shared" si="24"/>
        <v>6.3956000000000008</v>
      </c>
    </row>
    <row r="320" spans="1:5" x14ac:dyDescent="0.5">
      <c r="A320" s="243">
        <f t="shared" si="25"/>
        <v>0.2890000000000002</v>
      </c>
      <c r="B320" s="243">
        <f t="shared" si="22"/>
        <v>0.71099999999999985</v>
      </c>
      <c r="C320" s="82"/>
      <c r="D320" s="270">
        <f t="shared" si="23"/>
        <v>0.70084729375176302</v>
      </c>
      <c r="E320" s="270">
        <f t="shared" si="24"/>
        <v>6.4030500000000021</v>
      </c>
    </row>
    <row r="321" spans="1:5" x14ac:dyDescent="0.5">
      <c r="A321" s="243">
        <f t="shared" si="25"/>
        <v>0.2900000000000002</v>
      </c>
      <c r="B321" s="243">
        <f t="shared" si="22"/>
        <v>0.70999999999999974</v>
      </c>
      <c r="C321" s="82"/>
      <c r="D321" s="270">
        <f t="shared" si="23"/>
        <v>0.67888158857466219</v>
      </c>
      <c r="E321" s="270">
        <f t="shared" si="24"/>
        <v>6.4105000000000008</v>
      </c>
    </row>
    <row r="322" spans="1:5" x14ac:dyDescent="0.5">
      <c r="A322" s="243">
        <f t="shared" si="25"/>
        <v>0.2910000000000002</v>
      </c>
      <c r="B322" s="243">
        <f t="shared" si="22"/>
        <v>0.70899999999999985</v>
      </c>
      <c r="C322" s="82"/>
      <c r="D322" s="270">
        <f t="shared" si="23"/>
        <v>0.65691588339755869</v>
      </c>
      <c r="E322" s="270">
        <f t="shared" si="24"/>
        <v>6.4179500000000012</v>
      </c>
    </row>
    <row r="323" spans="1:5" x14ac:dyDescent="0.5">
      <c r="A323" s="243">
        <f t="shared" si="25"/>
        <v>0.2920000000000002</v>
      </c>
      <c r="B323" s="243">
        <f t="shared" si="22"/>
        <v>0.70799999999999974</v>
      </c>
      <c r="C323" s="82"/>
      <c r="D323" s="270">
        <f t="shared" si="23"/>
        <v>0.63495017822044086</v>
      </c>
      <c r="E323" s="270">
        <f t="shared" si="24"/>
        <v>6.4254000000000016</v>
      </c>
    </row>
    <row r="324" spans="1:5" x14ac:dyDescent="0.5">
      <c r="A324" s="243">
        <f t="shared" si="25"/>
        <v>0.2930000000000002</v>
      </c>
      <c r="B324" s="243">
        <f t="shared" si="22"/>
        <v>0.70699999999999985</v>
      </c>
      <c r="C324" s="82"/>
      <c r="D324" s="270">
        <f t="shared" si="23"/>
        <v>0.61298447304333625</v>
      </c>
      <c r="E324" s="270">
        <f t="shared" si="24"/>
        <v>6.432850000000002</v>
      </c>
    </row>
    <row r="325" spans="1:5" x14ac:dyDescent="0.5">
      <c r="A325" s="243">
        <f t="shared" si="25"/>
        <v>0.29400000000000021</v>
      </c>
      <c r="B325" s="243">
        <f t="shared" si="22"/>
        <v>0.70599999999999974</v>
      </c>
      <c r="C325" s="82"/>
      <c r="D325" s="270">
        <f t="shared" si="23"/>
        <v>0.5910187678662403</v>
      </c>
      <c r="E325" s="270">
        <f t="shared" si="24"/>
        <v>6.4403000000000006</v>
      </c>
    </row>
    <row r="326" spans="1:5" x14ac:dyDescent="0.5">
      <c r="A326" s="243">
        <f t="shared" si="25"/>
        <v>0.29500000000000021</v>
      </c>
      <c r="B326" s="243">
        <f t="shared" si="22"/>
        <v>0.70499999999999985</v>
      </c>
      <c r="C326" s="82"/>
      <c r="D326" s="270">
        <f t="shared" si="23"/>
        <v>0.56905306268912903</v>
      </c>
      <c r="E326" s="270">
        <f t="shared" si="24"/>
        <v>6.447750000000001</v>
      </c>
    </row>
    <row r="327" spans="1:5" x14ac:dyDescent="0.5">
      <c r="A327" s="243">
        <f t="shared" si="25"/>
        <v>0.29600000000000021</v>
      </c>
      <c r="B327" s="243">
        <f t="shared" si="22"/>
        <v>0.70399999999999974</v>
      </c>
      <c r="C327" s="82"/>
      <c r="D327" s="270">
        <f t="shared" si="23"/>
        <v>0.54708735751201354</v>
      </c>
      <c r="E327" s="270">
        <f t="shared" si="24"/>
        <v>6.4552000000000014</v>
      </c>
    </row>
    <row r="328" spans="1:5" x14ac:dyDescent="0.5">
      <c r="A328" s="243">
        <f t="shared" si="25"/>
        <v>0.29700000000000021</v>
      </c>
      <c r="B328" s="243">
        <f t="shared" si="22"/>
        <v>0.70299999999999985</v>
      </c>
      <c r="C328" s="82"/>
      <c r="D328" s="270">
        <f t="shared" si="23"/>
        <v>0.52512165233490693</v>
      </c>
      <c r="E328" s="270">
        <f t="shared" si="24"/>
        <v>6.4626500000000018</v>
      </c>
    </row>
    <row r="329" spans="1:5" x14ac:dyDescent="0.5">
      <c r="A329" s="243">
        <f t="shared" si="25"/>
        <v>0.29800000000000021</v>
      </c>
      <c r="B329" s="243">
        <f t="shared" si="22"/>
        <v>0.70199999999999974</v>
      </c>
      <c r="C329" s="82"/>
      <c r="D329" s="270">
        <f t="shared" si="23"/>
        <v>0.50315594715779621</v>
      </c>
      <c r="E329" s="270">
        <f t="shared" si="24"/>
        <v>6.4701000000000013</v>
      </c>
    </row>
    <row r="330" spans="1:5" x14ac:dyDescent="0.5">
      <c r="A330" s="243">
        <f t="shared" si="25"/>
        <v>0.29900000000000021</v>
      </c>
      <c r="B330" s="243">
        <f t="shared" si="22"/>
        <v>0.70099999999999985</v>
      </c>
      <c r="C330" s="82"/>
      <c r="D330" s="270">
        <f t="shared" si="23"/>
        <v>0.48119024198070287</v>
      </c>
      <c r="E330" s="270">
        <f t="shared" si="24"/>
        <v>6.4775500000000017</v>
      </c>
    </row>
    <row r="331" spans="1:5" x14ac:dyDescent="0.5">
      <c r="A331" s="243">
        <f t="shared" si="25"/>
        <v>0.30000000000000021</v>
      </c>
      <c r="B331" s="243">
        <f t="shared" si="22"/>
        <v>0.69999999999999973</v>
      </c>
      <c r="C331" s="82"/>
      <c r="D331" s="270">
        <f t="shared" si="23"/>
        <v>0.45922453680358311</v>
      </c>
      <c r="E331" s="270">
        <f t="shared" si="24"/>
        <v>6.4850000000000012</v>
      </c>
    </row>
    <row r="332" spans="1:5" x14ac:dyDescent="0.5">
      <c r="A332" s="243">
        <f t="shared" si="25"/>
        <v>0.30100000000000021</v>
      </c>
      <c r="B332" s="243">
        <f t="shared" si="22"/>
        <v>0.69899999999999984</v>
      </c>
      <c r="C332" s="82"/>
      <c r="D332" s="270">
        <f t="shared" si="23"/>
        <v>0.43725883162648166</v>
      </c>
      <c r="E332" s="270">
        <f t="shared" si="24"/>
        <v>6.4924500000000016</v>
      </c>
    </row>
    <row r="333" spans="1:5" x14ac:dyDescent="0.5">
      <c r="A333" s="243">
        <f t="shared" si="25"/>
        <v>0.30200000000000021</v>
      </c>
      <c r="B333" s="243">
        <f t="shared" si="22"/>
        <v>0.69799999999999973</v>
      </c>
      <c r="C333" s="82"/>
      <c r="D333" s="270">
        <f t="shared" si="23"/>
        <v>0.41529312644938426</v>
      </c>
      <c r="E333" s="270">
        <f t="shared" si="24"/>
        <v>6.4999000000000011</v>
      </c>
    </row>
    <row r="334" spans="1:5" x14ac:dyDescent="0.5">
      <c r="A334" s="243">
        <f t="shared" si="25"/>
        <v>0.30300000000000021</v>
      </c>
      <c r="B334" s="243">
        <f t="shared" si="22"/>
        <v>0.69699999999999984</v>
      </c>
      <c r="C334" s="82"/>
      <c r="D334" s="270">
        <f t="shared" si="23"/>
        <v>0.3933274212722736</v>
      </c>
      <c r="E334" s="270">
        <f t="shared" si="24"/>
        <v>6.5073500000000015</v>
      </c>
    </row>
    <row r="335" spans="1:5" x14ac:dyDescent="0.5">
      <c r="A335" s="243">
        <f t="shared" si="25"/>
        <v>0.30400000000000021</v>
      </c>
      <c r="B335" s="243">
        <f t="shared" si="22"/>
        <v>0.69599999999999973</v>
      </c>
      <c r="C335" s="82"/>
      <c r="D335" s="270">
        <f t="shared" si="23"/>
        <v>0.37136171609515684</v>
      </c>
      <c r="E335" s="270">
        <f t="shared" si="24"/>
        <v>6.514800000000001</v>
      </c>
    </row>
    <row r="336" spans="1:5" x14ac:dyDescent="0.5">
      <c r="A336" s="243">
        <f t="shared" si="25"/>
        <v>0.30500000000000022</v>
      </c>
      <c r="B336" s="243">
        <f t="shared" si="22"/>
        <v>0.69499999999999984</v>
      </c>
      <c r="C336" s="82"/>
      <c r="D336" s="270">
        <f t="shared" si="23"/>
        <v>0.34939601091804307</v>
      </c>
      <c r="E336" s="270">
        <f t="shared" si="24"/>
        <v>6.5222500000000014</v>
      </c>
    </row>
    <row r="337" spans="1:5" x14ac:dyDescent="0.5">
      <c r="A337" s="243">
        <f t="shared" si="25"/>
        <v>0.30600000000000022</v>
      </c>
      <c r="B337" s="243">
        <f t="shared" si="22"/>
        <v>0.69399999999999973</v>
      </c>
      <c r="C337" s="82"/>
      <c r="D337" s="270">
        <f t="shared" si="23"/>
        <v>0.32743030574094362</v>
      </c>
      <c r="E337" s="270">
        <f t="shared" si="24"/>
        <v>6.5297000000000009</v>
      </c>
    </row>
    <row r="338" spans="1:5" x14ac:dyDescent="0.5">
      <c r="A338" s="243">
        <f t="shared" si="25"/>
        <v>0.30700000000000022</v>
      </c>
      <c r="B338" s="243">
        <f t="shared" si="22"/>
        <v>0.69299999999999984</v>
      </c>
      <c r="C338" s="82"/>
      <c r="D338" s="270">
        <f t="shared" si="23"/>
        <v>0.30546460056385005</v>
      </c>
      <c r="E338" s="270">
        <f t="shared" si="24"/>
        <v>6.5371500000000022</v>
      </c>
    </row>
    <row r="339" spans="1:5" x14ac:dyDescent="0.5">
      <c r="A339" s="243">
        <f t="shared" si="25"/>
        <v>0.30800000000000022</v>
      </c>
      <c r="B339" s="243">
        <f t="shared" si="22"/>
        <v>0.69199999999999973</v>
      </c>
      <c r="C339" s="82"/>
      <c r="D339" s="270">
        <f t="shared" si="23"/>
        <v>0.28349889538671358</v>
      </c>
      <c r="E339" s="270">
        <f t="shared" si="24"/>
        <v>6.5446000000000009</v>
      </c>
    </row>
    <row r="340" spans="1:5" x14ac:dyDescent="0.5">
      <c r="A340" s="243">
        <f t="shared" si="25"/>
        <v>0.30900000000000022</v>
      </c>
      <c r="B340" s="243">
        <f t="shared" si="22"/>
        <v>0.69099999999999984</v>
      </c>
      <c r="C340" s="82"/>
      <c r="D340" s="270">
        <f t="shared" si="23"/>
        <v>0.26153319020961852</v>
      </c>
      <c r="E340" s="270">
        <f t="shared" si="24"/>
        <v>6.5520500000000013</v>
      </c>
    </row>
    <row r="341" spans="1:5" x14ac:dyDescent="0.5">
      <c r="A341" s="243">
        <f t="shared" si="25"/>
        <v>0.31000000000000022</v>
      </c>
      <c r="B341" s="243">
        <f t="shared" si="22"/>
        <v>0.68999999999999972</v>
      </c>
      <c r="C341" s="82"/>
      <c r="D341" s="270">
        <f t="shared" si="23"/>
        <v>0.239567485032502</v>
      </c>
      <c r="E341" s="270">
        <f t="shared" si="24"/>
        <v>6.5595000000000017</v>
      </c>
    </row>
    <row r="342" spans="1:5" x14ac:dyDescent="0.5">
      <c r="A342" s="243">
        <f t="shared" si="25"/>
        <v>0.31100000000000022</v>
      </c>
      <c r="B342" s="243">
        <f t="shared" si="22"/>
        <v>0.68899999999999983</v>
      </c>
      <c r="C342" s="82"/>
      <c r="D342" s="270">
        <f t="shared" si="23"/>
        <v>0.21760177985539025</v>
      </c>
      <c r="E342" s="270">
        <f t="shared" si="24"/>
        <v>6.5669500000000021</v>
      </c>
    </row>
    <row r="343" spans="1:5" x14ac:dyDescent="0.5">
      <c r="A343" s="243">
        <f t="shared" si="25"/>
        <v>0.31200000000000022</v>
      </c>
      <c r="B343" s="243">
        <f t="shared" si="22"/>
        <v>0.68799999999999972</v>
      </c>
      <c r="C343" s="82"/>
      <c r="D343" s="270">
        <f t="shared" si="23"/>
        <v>0.19563607467830307</v>
      </c>
      <c r="E343" s="270">
        <f t="shared" si="24"/>
        <v>6.5744000000000007</v>
      </c>
    </row>
    <row r="344" spans="1:5" x14ac:dyDescent="0.5">
      <c r="A344" s="243">
        <f t="shared" si="25"/>
        <v>0.31300000000000022</v>
      </c>
      <c r="B344" s="243">
        <f t="shared" si="22"/>
        <v>0.68699999999999983</v>
      </c>
      <c r="C344" s="82"/>
      <c r="D344" s="270">
        <f t="shared" si="23"/>
        <v>0.1736703695011679</v>
      </c>
      <c r="E344" s="270">
        <f t="shared" si="24"/>
        <v>6.5818500000000011</v>
      </c>
    </row>
    <row r="345" spans="1:5" x14ac:dyDescent="0.5">
      <c r="A345" s="243">
        <f t="shared" si="25"/>
        <v>0.31400000000000022</v>
      </c>
      <c r="B345" s="243">
        <f t="shared" si="22"/>
        <v>0.68599999999999972</v>
      </c>
      <c r="C345" s="82"/>
      <c r="D345" s="270">
        <f t="shared" si="23"/>
        <v>0.15170466432410445</v>
      </c>
      <c r="E345" s="270">
        <f t="shared" si="24"/>
        <v>6.5893000000000015</v>
      </c>
    </row>
    <row r="346" spans="1:5" x14ac:dyDescent="0.5">
      <c r="A346" s="243">
        <f t="shared" si="25"/>
        <v>0.31500000000000022</v>
      </c>
      <c r="B346" s="243">
        <f t="shared" si="22"/>
        <v>0.68499999999999983</v>
      </c>
      <c r="C346" s="82"/>
      <c r="D346" s="270">
        <f t="shared" si="23"/>
        <v>0.1297389591470122</v>
      </c>
      <c r="E346" s="270">
        <f t="shared" si="24"/>
        <v>6.5967500000000019</v>
      </c>
    </row>
    <row r="347" spans="1:5" x14ac:dyDescent="0.5">
      <c r="A347" s="243">
        <f t="shared" si="25"/>
        <v>0.31600000000000023</v>
      </c>
      <c r="B347" s="243">
        <f t="shared" si="22"/>
        <v>0.68399999999999972</v>
      </c>
      <c r="C347" s="82"/>
      <c r="D347" s="270">
        <f t="shared" si="23"/>
        <v>0.1077732539698735</v>
      </c>
      <c r="E347" s="270">
        <f t="shared" si="24"/>
        <v>6.6042000000000005</v>
      </c>
    </row>
    <row r="348" spans="1:5" x14ac:dyDescent="0.5">
      <c r="A348" s="243">
        <f t="shared" si="25"/>
        <v>0.31700000000000023</v>
      </c>
      <c r="B348" s="243">
        <f t="shared" si="22"/>
        <v>0.68299999999999983</v>
      </c>
      <c r="C348" s="82"/>
      <c r="D348" s="270">
        <f t="shared" si="23"/>
        <v>8.580754879277698E-2</v>
      </c>
      <c r="E348" s="270">
        <f t="shared" si="24"/>
        <v>6.6116500000000018</v>
      </c>
    </row>
    <row r="349" spans="1:5" x14ac:dyDescent="0.5">
      <c r="A349" s="255">
        <f t="shared" si="25"/>
        <v>0.31800000000000023</v>
      </c>
      <c r="B349" s="255">
        <f t="shared" si="22"/>
        <v>0.68199999999999972</v>
      </c>
      <c r="C349" s="192"/>
      <c r="D349" s="270">
        <f t="shared" si="23"/>
        <v>6.3841843615654814E-2</v>
      </c>
      <c r="E349" s="270">
        <f t="shared" si="24"/>
        <v>6.6191000000000013</v>
      </c>
    </row>
    <row r="350" spans="1:5" x14ac:dyDescent="0.5">
      <c r="A350" s="255">
        <f t="shared" si="25"/>
        <v>0.31900000000000023</v>
      </c>
      <c r="B350" s="255">
        <f t="shared" si="22"/>
        <v>0.68099999999999983</v>
      </c>
      <c r="C350" s="192"/>
      <c r="D350" s="270">
        <f t="shared" si="23"/>
        <v>4.1876138438466687E-2</v>
      </c>
      <c r="E350" s="270">
        <f t="shared" si="24"/>
        <v>6.6265500000000017</v>
      </c>
    </row>
    <row r="351" spans="1:5" x14ac:dyDescent="0.5">
      <c r="A351" s="243">
        <f t="shared" si="25"/>
        <v>0.32000000000000023</v>
      </c>
      <c r="B351" s="243">
        <f t="shared" ref="B351:B414" si="26">1-A351</f>
        <v>0.67999999999999972</v>
      </c>
      <c r="C351" s="82"/>
      <c r="D351" s="270">
        <f t="shared" si="23"/>
        <v>1.991043326152955E-2</v>
      </c>
      <c r="E351" s="270">
        <f t="shared" si="24"/>
        <v>6.6340000000000012</v>
      </c>
    </row>
    <row r="352" spans="1:5" x14ac:dyDescent="0.5">
      <c r="A352" s="249">
        <f t="shared" si="25"/>
        <v>0.32100000000000023</v>
      </c>
      <c r="B352" s="249">
        <f t="shared" si="26"/>
        <v>0.67899999999999983</v>
      </c>
      <c r="C352" s="250"/>
      <c r="D352" s="254">
        <f t="shared" ref="D352:D415" si="27">SQRT((A352*$B$7)^2+(B352*$B$8)^2+2*$B$7*A352*$B$8*B352*$D$12)</f>
        <v>2.0552719162896713E-3</v>
      </c>
      <c r="E352" s="254">
        <f t="shared" ref="E352:E415" si="28">+A352*$B$5+B352*$B$6</f>
        <v>6.6414500000000016</v>
      </c>
    </row>
    <row r="353" spans="1:5" x14ac:dyDescent="0.5">
      <c r="A353" s="243">
        <f t="shared" si="25"/>
        <v>0.32200000000000023</v>
      </c>
      <c r="B353" s="243">
        <f t="shared" si="26"/>
        <v>0.67799999999999971</v>
      </c>
      <c r="C353" s="82"/>
      <c r="D353" s="270">
        <f t="shared" si="27"/>
        <v>2.4020977093014845E-2</v>
      </c>
      <c r="E353" s="270">
        <f t="shared" si="28"/>
        <v>6.6489000000000011</v>
      </c>
    </row>
    <row r="354" spans="1:5" x14ac:dyDescent="0.5">
      <c r="A354" s="243">
        <f t="shared" ref="A354:A417" si="29">+A353+0.1%</f>
        <v>0.32300000000000023</v>
      </c>
      <c r="B354" s="243">
        <f t="shared" si="26"/>
        <v>0.67699999999999982</v>
      </c>
      <c r="C354" s="82"/>
      <c r="D354" s="270">
        <f t="shared" si="27"/>
        <v>4.5986682269827425E-2</v>
      </c>
      <c r="E354" s="270">
        <f t="shared" si="28"/>
        <v>6.6563500000000015</v>
      </c>
    </row>
    <row r="355" spans="1:5" x14ac:dyDescent="0.5">
      <c r="A355" s="243">
        <f t="shared" si="29"/>
        <v>0.32400000000000023</v>
      </c>
      <c r="B355" s="243">
        <f t="shared" si="26"/>
        <v>0.67599999999999971</v>
      </c>
      <c r="C355" s="82"/>
      <c r="D355" s="270">
        <f t="shared" si="27"/>
        <v>6.7952387447008628E-2</v>
      </c>
      <c r="E355" s="270">
        <f t="shared" si="28"/>
        <v>6.6638000000000019</v>
      </c>
    </row>
    <row r="356" spans="1:5" x14ac:dyDescent="0.5">
      <c r="A356" s="243">
        <f t="shared" si="29"/>
        <v>0.32500000000000023</v>
      </c>
      <c r="B356" s="243">
        <f t="shared" si="26"/>
        <v>0.67499999999999982</v>
      </c>
      <c r="C356" s="82"/>
      <c r="D356" s="270">
        <f t="shared" si="27"/>
        <v>8.9918092624090742E-2</v>
      </c>
      <c r="E356" s="270">
        <f t="shared" si="28"/>
        <v>6.6712500000000023</v>
      </c>
    </row>
    <row r="357" spans="1:5" x14ac:dyDescent="0.5">
      <c r="A357" s="243">
        <f t="shared" si="29"/>
        <v>0.32600000000000023</v>
      </c>
      <c r="B357" s="243">
        <f t="shared" si="26"/>
        <v>0.67399999999999971</v>
      </c>
      <c r="C357" s="82"/>
      <c r="D357" s="270">
        <f t="shared" si="27"/>
        <v>0.11188379780119564</v>
      </c>
      <c r="E357" s="270">
        <f t="shared" si="28"/>
        <v>6.678700000000001</v>
      </c>
    </row>
    <row r="358" spans="1:5" x14ac:dyDescent="0.5">
      <c r="A358" s="243">
        <f t="shared" si="29"/>
        <v>0.32700000000000023</v>
      </c>
      <c r="B358" s="243">
        <f t="shared" si="26"/>
        <v>0.67299999999999982</v>
      </c>
      <c r="C358" s="82"/>
      <c r="D358" s="270">
        <f t="shared" si="27"/>
        <v>0.13384950297828557</v>
      </c>
      <c r="E358" s="270">
        <f t="shared" si="28"/>
        <v>6.6861500000000014</v>
      </c>
    </row>
    <row r="359" spans="1:5" x14ac:dyDescent="0.5">
      <c r="A359" s="243">
        <f t="shared" si="29"/>
        <v>0.32800000000000024</v>
      </c>
      <c r="B359" s="243">
        <f t="shared" si="26"/>
        <v>0.67199999999999971</v>
      </c>
      <c r="C359" s="82"/>
      <c r="D359" s="270">
        <f t="shared" si="27"/>
        <v>0.15581520815541244</v>
      </c>
      <c r="E359" s="270">
        <f t="shared" si="28"/>
        <v>6.6936000000000018</v>
      </c>
    </row>
    <row r="360" spans="1:5" x14ac:dyDescent="0.5">
      <c r="A360" s="243">
        <f t="shared" si="29"/>
        <v>0.32900000000000024</v>
      </c>
      <c r="B360" s="243">
        <f t="shared" si="26"/>
        <v>0.67099999999999982</v>
      </c>
      <c r="C360" s="82"/>
      <c r="D360" s="270">
        <f t="shared" si="27"/>
        <v>0.17778091333252263</v>
      </c>
      <c r="E360" s="270">
        <f t="shared" si="28"/>
        <v>6.7010500000000022</v>
      </c>
    </row>
    <row r="361" spans="1:5" x14ac:dyDescent="0.5">
      <c r="A361" s="243">
        <f t="shared" si="29"/>
        <v>0.33000000000000024</v>
      </c>
      <c r="B361" s="243">
        <f t="shared" si="26"/>
        <v>0.66999999999999971</v>
      </c>
      <c r="C361" s="82"/>
      <c r="D361" s="270">
        <f t="shared" si="27"/>
        <v>0.19974661850962161</v>
      </c>
      <c r="E361" s="270">
        <f t="shared" si="28"/>
        <v>6.7085000000000008</v>
      </c>
    </row>
    <row r="362" spans="1:5" x14ac:dyDescent="0.5">
      <c r="A362" s="243">
        <f t="shared" si="29"/>
        <v>0.33100000000000024</v>
      </c>
      <c r="B362" s="243">
        <f t="shared" si="26"/>
        <v>0.66899999999999982</v>
      </c>
      <c r="C362" s="82"/>
      <c r="D362" s="270">
        <f t="shared" si="27"/>
        <v>0.22171232368674479</v>
      </c>
      <c r="E362" s="270">
        <f t="shared" si="28"/>
        <v>6.7159500000000021</v>
      </c>
    </row>
    <row r="363" spans="1:5" x14ac:dyDescent="0.5">
      <c r="A363" s="243">
        <f t="shared" si="29"/>
        <v>0.33200000000000024</v>
      </c>
      <c r="B363" s="243">
        <f t="shared" si="26"/>
        <v>0.66799999999999971</v>
      </c>
      <c r="C363" s="82"/>
      <c r="D363" s="270">
        <f t="shared" si="27"/>
        <v>0.24367802886385642</v>
      </c>
      <c r="E363" s="270">
        <f t="shared" si="28"/>
        <v>6.7234000000000016</v>
      </c>
    </row>
    <row r="364" spans="1:5" x14ac:dyDescent="0.5">
      <c r="A364" s="243">
        <f t="shared" si="29"/>
        <v>0.33300000000000024</v>
      </c>
      <c r="B364" s="243">
        <f t="shared" si="26"/>
        <v>0.66699999999999982</v>
      </c>
      <c r="C364" s="82"/>
      <c r="D364" s="270">
        <f t="shared" si="27"/>
        <v>0.26564373404095942</v>
      </c>
      <c r="E364" s="270">
        <f t="shared" si="28"/>
        <v>6.730850000000002</v>
      </c>
    </row>
    <row r="365" spans="1:5" x14ac:dyDescent="0.5">
      <c r="A365" s="243">
        <f t="shared" si="29"/>
        <v>0.33400000000000024</v>
      </c>
      <c r="B365" s="243">
        <f t="shared" si="26"/>
        <v>0.6659999999999997</v>
      </c>
      <c r="C365" s="82"/>
      <c r="D365" s="270">
        <f t="shared" si="27"/>
        <v>0.28760943921805571</v>
      </c>
      <c r="E365" s="270">
        <f t="shared" si="28"/>
        <v>6.7383000000000015</v>
      </c>
    </row>
    <row r="366" spans="1:5" x14ac:dyDescent="0.5">
      <c r="A366" s="243">
        <f t="shared" si="29"/>
        <v>0.33500000000000024</v>
      </c>
      <c r="B366" s="243">
        <f t="shared" si="26"/>
        <v>0.66499999999999981</v>
      </c>
      <c r="C366" s="82"/>
      <c r="D366" s="270">
        <f t="shared" si="27"/>
        <v>0.30957514439518119</v>
      </c>
      <c r="E366" s="270">
        <f t="shared" si="28"/>
        <v>6.745750000000001</v>
      </c>
    </row>
    <row r="367" spans="1:5" x14ac:dyDescent="0.5">
      <c r="A367" s="243">
        <f t="shared" si="29"/>
        <v>0.33600000000000024</v>
      </c>
      <c r="B367" s="243">
        <f t="shared" si="26"/>
        <v>0.6639999999999997</v>
      </c>
      <c r="C367" s="82"/>
      <c r="D367" s="270">
        <f t="shared" si="27"/>
        <v>0.33154084957227647</v>
      </c>
      <c r="E367" s="270">
        <f t="shared" si="28"/>
        <v>6.7532000000000014</v>
      </c>
    </row>
    <row r="368" spans="1:5" x14ac:dyDescent="0.5">
      <c r="A368" s="243">
        <f t="shared" si="29"/>
        <v>0.33700000000000024</v>
      </c>
      <c r="B368" s="243">
        <f t="shared" si="26"/>
        <v>0.66299999999999981</v>
      </c>
      <c r="C368" s="82"/>
      <c r="D368" s="270">
        <f t="shared" si="27"/>
        <v>0.35350655474938736</v>
      </c>
      <c r="E368" s="270">
        <f t="shared" si="28"/>
        <v>6.7606500000000018</v>
      </c>
    </row>
    <row r="369" spans="1:5" x14ac:dyDescent="0.5">
      <c r="A369" s="243">
        <f t="shared" si="29"/>
        <v>0.33800000000000024</v>
      </c>
      <c r="B369" s="243">
        <f t="shared" si="26"/>
        <v>0.6619999999999997</v>
      </c>
      <c r="C369" s="82"/>
      <c r="D369" s="270">
        <f t="shared" si="27"/>
        <v>0.37547225992650168</v>
      </c>
      <c r="E369" s="270">
        <f t="shared" si="28"/>
        <v>6.7681000000000013</v>
      </c>
    </row>
    <row r="370" spans="1:5" x14ac:dyDescent="0.5">
      <c r="A370" s="243">
        <f t="shared" si="29"/>
        <v>0.33900000000000025</v>
      </c>
      <c r="B370" s="243">
        <f t="shared" si="26"/>
        <v>0.66099999999999981</v>
      </c>
      <c r="C370" s="82"/>
      <c r="D370" s="270">
        <f t="shared" si="27"/>
        <v>0.39743796510360996</v>
      </c>
      <c r="E370" s="270">
        <f t="shared" si="28"/>
        <v>6.7755500000000017</v>
      </c>
    </row>
    <row r="371" spans="1:5" x14ac:dyDescent="0.5">
      <c r="A371" s="243">
        <f t="shared" si="29"/>
        <v>0.34000000000000025</v>
      </c>
      <c r="B371" s="243">
        <f t="shared" si="26"/>
        <v>0.6599999999999997</v>
      </c>
      <c r="C371" s="82"/>
      <c r="D371" s="270">
        <f t="shared" si="27"/>
        <v>0.41940367028072151</v>
      </c>
      <c r="E371" s="270">
        <f t="shared" si="28"/>
        <v>6.7830000000000013</v>
      </c>
    </row>
    <row r="372" spans="1:5" x14ac:dyDescent="0.5">
      <c r="A372" s="243">
        <f t="shared" si="29"/>
        <v>0.34100000000000025</v>
      </c>
      <c r="B372" s="243">
        <f t="shared" si="26"/>
        <v>0.65899999999999981</v>
      </c>
      <c r="C372" s="82"/>
      <c r="D372" s="270">
        <f t="shared" si="27"/>
        <v>0.44136937545781985</v>
      </c>
      <c r="E372" s="270">
        <f t="shared" si="28"/>
        <v>6.7904500000000017</v>
      </c>
    </row>
    <row r="373" spans="1:5" x14ac:dyDescent="0.5">
      <c r="A373" s="243">
        <f t="shared" si="29"/>
        <v>0.34200000000000025</v>
      </c>
      <c r="B373" s="243">
        <f t="shared" si="26"/>
        <v>0.6579999999999997</v>
      </c>
      <c r="C373" s="82"/>
      <c r="D373" s="270">
        <f t="shared" si="27"/>
        <v>0.46333508063492979</v>
      </c>
      <c r="E373" s="270">
        <f t="shared" si="28"/>
        <v>6.7979000000000021</v>
      </c>
    </row>
    <row r="374" spans="1:5" x14ac:dyDescent="0.5">
      <c r="A374" s="243">
        <f t="shared" si="29"/>
        <v>0.34300000000000025</v>
      </c>
      <c r="B374" s="243">
        <f t="shared" si="26"/>
        <v>0.65699999999999981</v>
      </c>
      <c r="C374" s="82"/>
      <c r="D374" s="270">
        <f t="shared" si="27"/>
        <v>0.48530078581203517</v>
      </c>
      <c r="E374" s="270">
        <f t="shared" si="28"/>
        <v>6.8053500000000016</v>
      </c>
    </row>
    <row r="375" spans="1:5" x14ac:dyDescent="0.5">
      <c r="A375" s="243">
        <f t="shared" si="29"/>
        <v>0.34400000000000025</v>
      </c>
      <c r="B375" s="243">
        <f t="shared" si="26"/>
        <v>0.65599999999999969</v>
      </c>
      <c r="C375" s="82"/>
      <c r="D375" s="270">
        <f t="shared" si="27"/>
        <v>0.50726649098915055</v>
      </c>
      <c r="E375" s="270">
        <f t="shared" si="28"/>
        <v>6.8128000000000011</v>
      </c>
    </row>
    <row r="376" spans="1:5" x14ac:dyDescent="0.5">
      <c r="A376" s="243">
        <f t="shared" si="29"/>
        <v>0.34500000000000025</v>
      </c>
      <c r="B376" s="243">
        <f t="shared" si="26"/>
        <v>0.6549999999999998</v>
      </c>
      <c r="C376" s="82"/>
      <c r="D376" s="270">
        <f t="shared" si="27"/>
        <v>0.52923219616624784</v>
      </c>
      <c r="E376" s="270">
        <f t="shared" si="28"/>
        <v>6.8202500000000015</v>
      </c>
    </row>
    <row r="377" spans="1:5" x14ac:dyDescent="0.5">
      <c r="A377" s="243">
        <f t="shared" si="29"/>
        <v>0.34600000000000025</v>
      </c>
      <c r="B377" s="243">
        <f t="shared" si="26"/>
        <v>0.65399999999999969</v>
      </c>
      <c r="C377" s="82"/>
      <c r="D377" s="270">
        <f t="shared" si="27"/>
        <v>0.55119790134336144</v>
      </c>
      <c r="E377" s="270">
        <f t="shared" si="28"/>
        <v>6.8277000000000019</v>
      </c>
    </row>
    <row r="378" spans="1:5" x14ac:dyDescent="0.5">
      <c r="A378" s="243">
        <f t="shared" si="29"/>
        <v>0.34700000000000025</v>
      </c>
      <c r="B378" s="243">
        <f t="shared" si="26"/>
        <v>0.6529999999999998</v>
      </c>
      <c r="C378" s="82"/>
      <c r="D378" s="270">
        <f t="shared" si="27"/>
        <v>0.57316360652047094</v>
      </c>
      <c r="E378" s="270">
        <f t="shared" si="28"/>
        <v>6.8351500000000023</v>
      </c>
    </row>
    <row r="379" spans="1:5" x14ac:dyDescent="0.5">
      <c r="A379" s="243">
        <f t="shared" si="29"/>
        <v>0.34800000000000025</v>
      </c>
      <c r="B379" s="243">
        <f t="shared" si="26"/>
        <v>0.65199999999999969</v>
      </c>
      <c r="C379" s="82"/>
      <c r="D379" s="270">
        <f t="shared" si="27"/>
        <v>0.59512931169758265</v>
      </c>
      <c r="E379" s="270">
        <f t="shared" si="28"/>
        <v>6.8426000000000009</v>
      </c>
    </row>
    <row r="380" spans="1:5" x14ac:dyDescent="0.5">
      <c r="A380" s="243">
        <f t="shared" si="29"/>
        <v>0.34900000000000025</v>
      </c>
      <c r="B380" s="243">
        <f t="shared" si="26"/>
        <v>0.6509999999999998</v>
      </c>
      <c r="C380" s="82"/>
      <c r="D380" s="270">
        <f t="shared" si="27"/>
        <v>0.61709501687469059</v>
      </c>
      <c r="E380" s="270">
        <f t="shared" si="28"/>
        <v>6.8500500000000022</v>
      </c>
    </row>
    <row r="381" spans="1:5" x14ac:dyDescent="0.5">
      <c r="A381" s="243">
        <f t="shared" si="29"/>
        <v>0.35000000000000026</v>
      </c>
      <c r="B381" s="243">
        <f t="shared" si="26"/>
        <v>0.64999999999999969</v>
      </c>
      <c r="C381" s="82"/>
      <c r="D381" s="270">
        <f t="shared" si="27"/>
        <v>0.6390607220517841</v>
      </c>
      <c r="E381" s="270">
        <f t="shared" si="28"/>
        <v>6.8575000000000017</v>
      </c>
    </row>
    <row r="382" spans="1:5" x14ac:dyDescent="0.5">
      <c r="A382" s="243">
        <f t="shared" si="29"/>
        <v>0.35100000000000026</v>
      </c>
      <c r="B382" s="243">
        <f t="shared" si="26"/>
        <v>0.6489999999999998</v>
      </c>
      <c r="C382" s="82"/>
      <c r="D382" s="270">
        <f t="shared" si="27"/>
        <v>0.66102642722889149</v>
      </c>
      <c r="E382" s="270">
        <f t="shared" si="28"/>
        <v>6.8649500000000021</v>
      </c>
    </row>
    <row r="383" spans="1:5" x14ac:dyDescent="0.5">
      <c r="A383" s="243">
        <f t="shared" si="29"/>
        <v>0.35200000000000026</v>
      </c>
      <c r="B383" s="243">
        <f t="shared" si="26"/>
        <v>0.64799999999999969</v>
      </c>
      <c r="C383" s="82"/>
      <c r="D383" s="270">
        <f t="shared" si="27"/>
        <v>0.68299213240601131</v>
      </c>
      <c r="E383" s="270">
        <f t="shared" si="28"/>
        <v>6.8724000000000016</v>
      </c>
    </row>
    <row r="384" spans="1:5" x14ac:dyDescent="0.5">
      <c r="A384" s="243">
        <f t="shared" si="29"/>
        <v>0.35300000000000026</v>
      </c>
      <c r="B384" s="243">
        <f t="shared" si="26"/>
        <v>0.6469999999999998</v>
      </c>
      <c r="C384" s="82"/>
      <c r="D384" s="270">
        <f t="shared" si="27"/>
        <v>0.70495783758310726</v>
      </c>
      <c r="E384" s="270">
        <f t="shared" si="28"/>
        <v>6.8798500000000011</v>
      </c>
    </row>
    <row r="385" spans="1:5" x14ac:dyDescent="0.5">
      <c r="A385" s="243">
        <f t="shared" si="29"/>
        <v>0.35400000000000026</v>
      </c>
      <c r="B385" s="243">
        <f t="shared" si="26"/>
        <v>0.64599999999999969</v>
      </c>
      <c r="C385" s="82"/>
      <c r="D385" s="270">
        <f t="shared" si="27"/>
        <v>0.72692354276021565</v>
      </c>
      <c r="E385" s="270">
        <f t="shared" si="28"/>
        <v>6.8873000000000015</v>
      </c>
    </row>
    <row r="386" spans="1:5" x14ac:dyDescent="0.5">
      <c r="A386" s="243">
        <f t="shared" si="29"/>
        <v>0.35500000000000026</v>
      </c>
      <c r="B386" s="243">
        <f t="shared" si="26"/>
        <v>0.6449999999999998</v>
      </c>
      <c r="C386" s="82"/>
      <c r="D386" s="270">
        <f t="shared" si="27"/>
        <v>0.74888924793732115</v>
      </c>
      <c r="E386" s="270">
        <f t="shared" si="28"/>
        <v>6.8947500000000019</v>
      </c>
    </row>
    <row r="387" spans="1:5" x14ac:dyDescent="0.5">
      <c r="A387" s="243">
        <f t="shared" si="29"/>
        <v>0.35600000000000026</v>
      </c>
      <c r="B387" s="243">
        <f t="shared" si="26"/>
        <v>0.64399999999999968</v>
      </c>
      <c r="C387" s="82"/>
      <c r="D387" s="270">
        <f t="shared" si="27"/>
        <v>0.77085495311443786</v>
      </c>
      <c r="E387" s="270">
        <f t="shared" si="28"/>
        <v>6.9022000000000023</v>
      </c>
    </row>
    <row r="388" spans="1:5" x14ac:dyDescent="0.5">
      <c r="A388" s="243">
        <f t="shared" si="29"/>
        <v>0.35700000000000026</v>
      </c>
      <c r="B388" s="243">
        <f t="shared" si="26"/>
        <v>0.64299999999999979</v>
      </c>
      <c r="C388" s="82"/>
      <c r="D388" s="270">
        <f t="shared" si="27"/>
        <v>0.79282065829153792</v>
      </c>
      <c r="E388" s="270">
        <f t="shared" si="28"/>
        <v>6.9096500000000018</v>
      </c>
    </row>
    <row r="389" spans="1:5" x14ac:dyDescent="0.5">
      <c r="A389" s="243">
        <f t="shared" si="29"/>
        <v>0.35800000000000026</v>
      </c>
      <c r="B389" s="243">
        <f t="shared" si="26"/>
        <v>0.64199999999999968</v>
      </c>
      <c r="C389" s="82"/>
      <c r="D389" s="270">
        <f t="shared" si="27"/>
        <v>0.81478636346864886</v>
      </c>
      <c r="E389" s="270">
        <f t="shared" si="28"/>
        <v>6.9171000000000014</v>
      </c>
    </row>
    <row r="390" spans="1:5" x14ac:dyDescent="0.5">
      <c r="A390" s="243">
        <f t="shared" si="29"/>
        <v>0.35900000000000026</v>
      </c>
      <c r="B390" s="243">
        <f t="shared" si="26"/>
        <v>0.64099999999999979</v>
      </c>
      <c r="C390" s="82"/>
      <c r="D390" s="270">
        <f t="shared" si="27"/>
        <v>0.83675206864575713</v>
      </c>
      <c r="E390" s="270">
        <f t="shared" si="28"/>
        <v>6.9245500000000018</v>
      </c>
    </row>
    <row r="391" spans="1:5" x14ac:dyDescent="0.5">
      <c r="A391" s="243">
        <f t="shared" si="29"/>
        <v>0.36000000000000026</v>
      </c>
      <c r="B391" s="243">
        <f t="shared" si="26"/>
        <v>0.63999999999999968</v>
      </c>
      <c r="C391" s="82"/>
      <c r="D391" s="270">
        <f t="shared" si="27"/>
        <v>0.85871777382286285</v>
      </c>
      <c r="E391" s="270">
        <f t="shared" si="28"/>
        <v>6.9320000000000013</v>
      </c>
    </row>
    <row r="392" spans="1:5" x14ac:dyDescent="0.5">
      <c r="A392" s="243">
        <f t="shared" si="29"/>
        <v>0.36100000000000027</v>
      </c>
      <c r="B392" s="243">
        <f t="shared" si="26"/>
        <v>0.63899999999999979</v>
      </c>
      <c r="C392" s="82"/>
      <c r="D392" s="270">
        <f t="shared" si="27"/>
        <v>0.88068347899997435</v>
      </c>
      <c r="E392" s="270">
        <f t="shared" si="28"/>
        <v>6.9394500000000017</v>
      </c>
    </row>
    <row r="393" spans="1:5" x14ac:dyDescent="0.5">
      <c r="A393" s="243">
        <f t="shared" si="29"/>
        <v>0.36200000000000027</v>
      </c>
      <c r="B393" s="243">
        <f t="shared" si="26"/>
        <v>0.63799999999999968</v>
      </c>
      <c r="C393" s="82"/>
      <c r="D393" s="270">
        <f t="shared" si="27"/>
        <v>0.90264918417707929</v>
      </c>
      <c r="E393" s="270">
        <f t="shared" si="28"/>
        <v>6.9469000000000012</v>
      </c>
    </row>
    <row r="394" spans="1:5" x14ac:dyDescent="0.5">
      <c r="A394" s="243">
        <f t="shared" si="29"/>
        <v>0.36300000000000027</v>
      </c>
      <c r="B394" s="243">
        <f t="shared" si="26"/>
        <v>0.63699999999999979</v>
      </c>
      <c r="C394" s="82"/>
      <c r="D394" s="270">
        <f t="shared" si="27"/>
        <v>0.92461488935418601</v>
      </c>
      <c r="E394" s="270">
        <f t="shared" si="28"/>
        <v>6.9543500000000025</v>
      </c>
    </row>
    <row r="395" spans="1:5" x14ac:dyDescent="0.5">
      <c r="A395" s="243">
        <f t="shared" si="29"/>
        <v>0.36400000000000027</v>
      </c>
      <c r="B395" s="243">
        <f t="shared" si="26"/>
        <v>0.63599999999999968</v>
      </c>
      <c r="C395" s="82"/>
      <c r="D395" s="270">
        <f t="shared" si="27"/>
        <v>0.94658059453129428</v>
      </c>
      <c r="E395" s="270">
        <f t="shared" si="28"/>
        <v>6.9618000000000011</v>
      </c>
    </row>
    <row r="396" spans="1:5" x14ac:dyDescent="0.5">
      <c r="A396" s="243">
        <f t="shared" si="29"/>
        <v>0.36500000000000027</v>
      </c>
      <c r="B396" s="243">
        <f t="shared" si="26"/>
        <v>0.63499999999999979</v>
      </c>
      <c r="C396" s="82"/>
      <c r="D396" s="270">
        <f t="shared" si="27"/>
        <v>0.96854629970840023</v>
      </c>
      <c r="E396" s="270">
        <f t="shared" si="28"/>
        <v>6.9692500000000024</v>
      </c>
    </row>
    <row r="397" spans="1:5" x14ac:dyDescent="0.5">
      <c r="A397" s="243">
        <f t="shared" si="29"/>
        <v>0.36600000000000027</v>
      </c>
      <c r="B397" s="243">
        <f t="shared" si="26"/>
        <v>0.63399999999999967</v>
      </c>
      <c r="C397" s="82"/>
      <c r="D397" s="270">
        <f t="shared" si="27"/>
        <v>0.99051200488551139</v>
      </c>
      <c r="E397" s="270">
        <f t="shared" si="28"/>
        <v>6.9767000000000019</v>
      </c>
    </row>
    <row r="398" spans="1:5" x14ac:dyDescent="0.5">
      <c r="A398" s="243">
        <f t="shared" si="29"/>
        <v>0.36700000000000027</v>
      </c>
      <c r="B398" s="243">
        <f t="shared" si="26"/>
        <v>0.63299999999999979</v>
      </c>
      <c r="C398" s="82"/>
      <c r="D398" s="270">
        <f t="shared" si="27"/>
        <v>1.0124777100626201</v>
      </c>
      <c r="E398" s="270">
        <f t="shared" si="28"/>
        <v>6.9841500000000014</v>
      </c>
    </row>
    <row r="399" spans="1:5" x14ac:dyDescent="0.5">
      <c r="A399" s="243">
        <f t="shared" si="29"/>
        <v>0.36800000000000027</v>
      </c>
      <c r="B399" s="243">
        <f t="shared" si="26"/>
        <v>0.63199999999999967</v>
      </c>
      <c r="C399" s="82"/>
      <c r="D399" s="270">
        <f t="shared" si="27"/>
        <v>1.0344434152397235</v>
      </c>
      <c r="E399" s="270">
        <f t="shared" si="28"/>
        <v>6.9916000000000018</v>
      </c>
    </row>
    <row r="400" spans="1:5" x14ac:dyDescent="0.5">
      <c r="A400" s="243">
        <f t="shared" si="29"/>
        <v>0.36900000000000027</v>
      </c>
      <c r="B400" s="243">
        <f t="shared" si="26"/>
        <v>0.63099999999999978</v>
      </c>
      <c r="C400" s="82"/>
      <c r="D400" s="270">
        <f t="shared" si="27"/>
        <v>1.0564091204168318</v>
      </c>
      <c r="E400" s="270">
        <f t="shared" si="28"/>
        <v>6.9990500000000022</v>
      </c>
    </row>
    <row r="401" spans="1:5" x14ac:dyDescent="0.5">
      <c r="A401" s="243">
        <f t="shared" si="29"/>
        <v>0.37000000000000027</v>
      </c>
      <c r="B401" s="243">
        <f t="shared" si="26"/>
        <v>0.62999999999999967</v>
      </c>
      <c r="C401" s="82"/>
      <c r="D401" s="270">
        <f t="shared" si="27"/>
        <v>1.078374825593938</v>
      </c>
      <c r="E401" s="270">
        <f t="shared" si="28"/>
        <v>7.0065000000000017</v>
      </c>
    </row>
    <row r="402" spans="1:5" x14ac:dyDescent="0.5">
      <c r="A402" s="243">
        <f t="shared" si="29"/>
        <v>0.37100000000000027</v>
      </c>
      <c r="B402" s="243">
        <f t="shared" si="26"/>
        <v>0.62899999999999978</v>
      </c>
      <c r="C402" s="82"/>
      <c r="D402" s="270">
        <f t="shared" si="27"/>
        <v>1.1003405307710423</v>
      </c>
      <c r="E402" s="270">
        <f t="shared" si="28"/>
        <v>7.0139500000000012</v>
      </c>
    </row>
    <row r="403" spans="1:5" x14ac:dyDescent="0.5">
      <c r="A403" s="243">
        <f t="shared" si="29"/>
        <v>0.37200000000000027</v>
      </c>
      <c r="B403" s="243">
        <f t="shared" si="26"/>
        <v>0.62799999999999967</v>
      </c>
      <c r="C403" s="82"/>
      <c r="D403" s="270">
        <f t="shared" si="27"/>
        <v>1.1223062359481544</v>
      </c>
      <c r="E403" s="270">
        <f t="shared" si="28"/>
        <v>7.0214000000000016</v>
      </c>
    </row>
    <row r="404" spans="1:5" x14ac:dyDescent="0.5">
      <c r="A404" s="243">
        <f t="shared" si="29"/>
        <v>0.37300000000000028</v>
      </c>
      <c r="B404" s="243">
        <f t="shared" si="26"/>
        <v>0.62699999999999978</v>
      </c>
      <c r="C404" s="82"/>
      <c r="D404" s="270">
        <f t="shared" si="27"/>
        <v>1.1442719411252613</v>
      </c>
      <c r="E404" s="270">
        <f t="shared" si="28"/>
        <v>7.028850000000002</v>
      </c>
    </row>
    <row r="405" spans="1:5" x14ac:dyDescent="0.5">
      <c r="A405" s="243">
        <f t="shared" si="29"/>
        <v>0.37400000000000028</v>
      </c>
      <c r="B405" s="243">
        <f t="shared" si="26"/>
        <v>0.62599999999999967</v>
      </c>
      <c r="C405" s="82"/>
      <c r="D405" s="270">
        <f t="shared" si="27"/>
        <v>1.1662376463023725</v>
      </c>
      <c r="E405" s="270">
        <f t="shared" si="28"/>
        <v>7.0363000000000007</v>
      </c>
    </row>
    <row r="406" spans="1:5" x14ac:dyDescent="0.5">
      <c r="A406" s="243">
        <f t="shared" si="29"/>
        <v>0.37500000000000028</v>
      </c>
      <c r="B406" s="243">
        <f t="shared" si="26"/>
        <v>0.62499999999999978</v>
      </c>
      <c r="C406" s="82"/>
      <c r="D406" s="270">
        <f t="shared" si="27"/>
        <v>1.188203351479479</v>
      </c>
      <c r="E406" s="270">
        <f t="shared" si="28"/>
        <v>7.043750000000002</v>
      </c>
    </row>
    <row r="407" spans="1:5" x14ac:dyDescent="0.5">
      <c r="A407" s="243">
        <f t="shared" si="29"/>
        <v>0.37600000000000028</v>
      </c>
      <c r="B407" s="243">
        <f t="shared" si="26"/>
        <v>0.62399999999999967</v>
      </c>
      <c r="C407" s="82"/>
      <c r="D407" s="270">
        <f t="shared" si="27"/>
        <v>1.2101690566565835</v>
      </c>
      <c r="E407" s="270">
        <f t="shared" si="28"/>
        <v>7.0512000000000015</v>
      </c>
    </row>
    <row r="408" spans="1:5" x14ac:dyDescent="0.5">
      <c r="A408" s="243">
        <f t="shared" si="29"/>
        <v>0.37700000000000028</v>
      </c>
      <c r="B408" s="243">
        <f t="shared" si="26"/>
        <v>0.62299999999999978</v>
      </c>
      <c r="C408" s="82"/>
      <c r="D408" s="270">
        <f t="shared" si="27"/>
        <v>1.2321347618336924</v>
      </c>
      <c r="E408" s="270">
        <f t="shared" si="28"/>
        <v>7.0586500000000019</v>
      </c>
    </row>
    <row r="409" spans="1:5" x14ac:dyDescent="0.5">
      <c r="A409" s="243">
        <f t="shared" si="29"/>
        <v>0.37800000000000028</v>
      </c>
      <c r="B409" s="243">
        <f t="shared" si="26"/>
        <v>0.62199999999999966</v>
      </c>
      <c r="C409" s="82"/>
      <c r="D409" s="270">
        <f t="shared" si="27"/>
        <v>1.2541004670108022</v>
      </c>
      <c r="E409" s="270">
        <f t="shared" si="28"/>
        <v>7.0661000000000014</v>
      </c>
    </row>
    <row r="410" spans="1:5" x14ac:dyDescent="0.5">
      <c r="A410" s="243">
        <f t="shared" si="29"/>
        <v>0.37900000000000028</v>
      </c>
      <c r="B410" s="243">
        <f t="shared" si="26"/>
        <v>0.62099999999999977</v>
      </c>
      <c r="C410" s="82"/>
      <c r="D410" s="270">
        <f t="shared" si="27"/>
        <v>1.2760661721879076</v>
      </c>
      <c r="E410" s="270">
        <f t="shared" si="28"/>
        <v>7.0735500000000027</v>
      </c>
    </row>
    <row r="411" spans="1:5" x14ac:dyDescent="0.5">
      <c r="A411" s="243">
        <f t="shared" si="29"/>
        <v>0.38000000000000028</v>
      </c>
      <c r="B411" s="243">
        <f t="shared" si="26"/>
        <v>0.61999999999999966</v>
      </c>
      <c r="C411" s="82"/>
      <c r="D411" s="270">
        <f t="shared" si="27"/>
        <v>1.2980318773650141</v>
      </c>
      <c r="E411" s="270">
        <f t="shared" si="28"/>
        <v>7.0810000000000013</v>
      </c>
    </row>
    <row r="412" spans="1:5" x14ac:dyDescent="0.5">
      <c r="A412" s="243">
        <f t="shared" si="29"/>
        <v>0.38100000000000028</v>
      </c>
      <c r="B412" s="243">
        <f t="shared" si="26"/>
        <v>0.61899999999999977</v>
      </c>
      <c r="C412" s="82"/>
      <c r="D412" s="270">
        <f t="shared" si="27"/>
        <v>1.3199975825421217</v>
      </c>
      <c r="E412" s="270">
        <f t="shared" si="28"/>
        <v>7.0884500000000017</v>
      </c>
    </row>
    <row r="413" spans="1:5" x14ac:dyDescent="0.5">
      <c r="A413" s="243">
        <f t="shared" si="29"/>
        <v>0.38200000000000028</v>
      </c>
      <c r="B413" s="243">
        <f t="shared" si="26"/>
        <v>0.61799999999999966</v>
      </c>
      <c r="C413" s="82"/>
      <c r="D413" s="270">
        <f t="shared" si="27"/>
        <v>1.3419632877192305</v>
      </c>
      <c r="E413" s="270">
        <f t="shared" si="28"/>
        <v>7.0959000000000021</v>
      </c>
    </row>
    <row r="414" spans="1:5" x14ac:dyDescent="0.5">
      <c r="A414" s="243">
        <f t="shared" si="29"/>
        <v>0.38300000000000028</v>
      </c>
      <c r="B414" s="243">
        <f t="shared" si="26"/>
        <v>0.61699999999999977</v>
      </c>
      <c r="C414" s="82"/>
      <c r="D414" s="270">
        <f t="shared" si="27"/>
        <v>1.3639289928963376</v>
      </c>
      <c r="E414" s="270">
        <f t="shared" si="28"/>
        <v>7.1033500000000025</v>
      </c>
    </row>
    <row r="415" spans="1:5" x14ac:dyDescent="0.5">
      <c r="A415" s="243">
        <f t="shared" si="29"/>
        <v>0.38400000000000029</v>
      </c>
      <c r="B415" s="243">
        <f t="shared" ref="B415:B478" si="30">1-A415</f>
        <v>0.61599999999999966</v>
      </c>
      <c r="C415" s="82"/>
      <c r="D415" s="270">
        <f t="shared" si="27"/>
        <v>1.3858946980734457</v>
      </c>
      <c r="E415" s="270">
        <f t="shared" si="28"/>
        <v>7.110800000000002</v>
      </c>
    </row>
    <row r="416" spans="1:5" x14ac:dyDescent="0.5">
      <c r="A416" s="243">
        <f t="shared" si="29"/>
        <v>0.38500000000000029</v>
      </c>
      <c r="B416" s="243">
        <f t="shared" si="30"/>
        <v>0.61499999999999977</v>
      </c>
      <c r="C416" s="82"/>
      <c r="D416" s="270">
        <f t="shared" ref="D416:D479" si="31">SQRT((A416*$B$7)^2+(B416*$B$8)^2+2*$B$7*A416*$B$8*B416*$D$12)</f>
        <v>1.4078604032505524</v>
      </c>
      <c r="E416" s="270">
        <f t="shared" ref="E416:E479" si="32">+A416*$B$5+B416*$B$6</f>
        <v>7.1182500000000015</v>
      </c>
    </row>
    <row r="417" spans="1:5" x14ac:dyDescent="0.5">
      <c r="A417" s="243">
        <f t="shared" si="29"/>
        <v>0.38600000000000029</v>
      </c>
      <c r="B417" s="243">
        <f t="shared" si="30"/>
        <v>0.61399999999999966</v>
      </c>
      <c r="C417" s="82"/>
      <c r="D417" s="270">
        <f t="shared" si="31"/>
        <v>1.4298261084276624</v>
      </c>
      <c r="E417" s="270">
        <f t="shared" si="32"/>
        <v>7.1257000000000019</v>
      </c>
    </row>
    <row r="418" spans="1:5" x14ac:dyDescent="0.5">
      <c r="A418" s="243">
        <f t="shared" ref="A418:A481" si="33">+A417+0.1%</f>
        <v>0.38700000000000029</v>
      </c>
      <c r="B418" s="243">
        <f t="shared" si="30"/>
        <v>0.61299999999999977</v>
      </c>
      <c r="C418" s="82"/>
      <c r="D418" s="270">
        <f t="shared" si="31"/>
        <v>1.4517918136047663</v>
      </c>
      <c r="E418" s="270">
        <f t="shared" si="32"/>
        <v>7.1331500000000023</v>
      </c>
    </row>
    <row r="419" spans="1:5" x14ac:dyDescent="0.5">
      <c r="A419" s="243">
        <f t="shared" si="33"/>
        <v>0.38800000000000029</v>
      </c>
      <c r="B419" s="243">
        <f t="shared" si="30"/>
        <v>0.61199999999999966</v>
      </c>
      <c r="C419" s="82"/>
      <c r="D419" s="270">
        <f t="shared" si="31"/>
        <v>1.4737575187818759</v>
      </c>
      <c r="E419" s="270">
        <f t="shared" si="32"/>
        <v>7.1406000000000009</v>
      </c>
    </row>
    <row r="420" spans="1:5" x14ac:dyDescent="0.5">
      <c r="A420" s="243">
        <f t="shared" si="33"/>
        <v>0.38900000000000029</v>
      </c>
      <c r="B420" s="243">
        <f t="shared" si="30"/>
        <v>0.61099999999999977</v>
      </c>
      <c r="C420" s="82"/>
      <c r="D420" s="270">
        <f t="shared" si="31"/>
        <v>1.4957232239589815</v>
      </c>
      <c r="E420" s="270">
        <f t="shared" si="32"/>
        <v>7.1480500000000022</v>
      </c>
    </row>
    <row r="421" spans="1:5" x14ac:dyDescent="0.5">
      <c r="A421" s="243">
        <f t="shared" si="33"/>
        <v>0.39000000000000029</v>
      </c>
      <c r="B421" s="243">
        <f t="shared" si="30"/>
        <v>0.60999999999999965</v>
      </c>
      <c r="C421" s="82"/>
      <c r="D421" s="270">
        <f t="shared" si="31"/>
        <v>1.5176889291360907</v>
      </c>
      <c r="E421" s="270">
        <f t="shared" si="32"/>
        <v>7.1555000000000017</v>
      </c>
    </row>
    <row r="422" spans="1:5" x14ac:dyDescent="0.5">
      <c r="A422" s="243">
        <f t="shared" si="33"/>
        <v>0.39100000000000029</v>
      </c>
      <c r="B422" s="243">
        <f t="shared" si="30"/>
        <v>0.60899999999999976</v>
      </c>
      <c r="C422" s="82"/>
      <c r="D422" s="270">
        <f t="shared" si="31"/>
        <v>1.539654634313196</v>
      </c>
      <c r="E422" s="270">
        <f t="shared" si="32"/>
        <v>7.1629500000000021</v>
      </c>
    </row>
    <row r="423" spans="1:5" x14ac:dyDescent="0.5">
      <c r="A423" s="243">
        <f t="shared" si="33"/>
        <v>0.39200000000000029</v>
      </c>
      <c r="B423" s="243">
        <f t="shared" si="30"/>
        <v>0.60799999999999965</v>
      </c>
      <c r="C423" s="82"/>
      <c r="D423" s="270">
        <f t="shared" si="31"/>
        <v>1.5616203394903048</v>
      </c>
      <c r="E423" s="270">
        <f t="shared" si="32"/>
        <v>7.1704000000000017</v>
      </c>
    </row>
    <row r="424" spans="1:5" x14ac:dyDescent="0.5">
      <c r="A424" s="243">
        <f t="shared" si="33"/>
        <v>0.39300000000000029</v>
      </c>
      <c r="B424" s="243">
        <f t="shared" si="30"/>
        <v>0.60699999999999976</v>
      </c>
      <c r="C424" s="82"/>
      <c r="D424" s="270">
        <f t="shared" si="31"/>
        <v>1.5835860446674119</v>
      </c>
      <c r="E424" s="270">
        <f t="shared" si="32"/>
        <v>7.1778500000000021</v>
      </c>
    </row>
    <row r="425" spans="1:5" x14ac:dyDescent="0.5">
      <c r="A425" s="243">
        <f t="shared" si="33"/>
        <v>0.39400000000000029</v>
      </c>
      <c r="B425" s="243">
        <f t="shared" si="30"/>
        <v>0.60599999999999965</v>
      </c>
      <c r="C425" s="82"/>
      <c r="D425" s="270">
        <f t="shared" si="31"/>
        <v>1.605551749844518</v>
      </c>
      <c r="E425" s="270">
        <f t="shared" si="32"/>
        <v>7.1853000000000016</v>
      </c>
    </row>
    <row r="426" spans="1:5" x14ac:dyDescent="0.5">
      <c r="A426" s="243">
        <f t="shared" si="33"/>
        <v>0.3950000000000003</v>
      </c>
      <c r="B426" s="243">
        <f t="shared" si="30"/>
        <v>0.60499999999999976</v>
      </c>
      <c r="C426" s="82"/>
      <c r="D426" s="270">
        <f t="shared" si="31"/>
        <v>1.6275174550216269</v>
      </c>
      <c r="E426" s="270">
        <f t="shared" si="32"/>
        <v>7.192750000000002</v>
      </c>
    </row>
    <row r="427" spans="1:5" x14ac:dyDescent="0.5">
      <c r="A427" s="243">
        <f t="shared" si="33"/>
        <v>0.3960000000000003</v>
      </c>
      <c r="B427" s="243">
        <f t="shared" si="30"/>
        <v>0.60399999999999965</v>
      </c>
      <c r="C427" s="82"/>
      <c r="D427" s="270">
        <f t="shared" si="31"/>
        <v>1.6494831601987368</v>
      </c>
      <c r="E427" s="270">
        <f t="shared" si="32"/>
        <v>7.2002000000000015</v>
      </c>
    </row>
    <row r="428" spans="1:5" x14ac:dyDescent="0.5">
      <c r="A428" s="243">
        <f t="shared" si="33"/>
        <v>0.3970000000000003</v>
      </c>
      <c r="B428" s="243">
        <f t="shared" si="30"/>
        <v>0.60299999999999976</v>
      </c>
      <c r="C428" s="82"/>
      <c r="D428" s="270">
        <f t="shared" si="31"/>
        <v>1.671448865375839</v>
      </c>
      <c r="E428" s="270">
        <f t="shared" si="32"/>
        <v>7.2076500000000028</v>
      </c>
    </row>
    <row r="429" spans="1:5" x14ac:dyDescent="0.5">
      <c r="A429" s="243">
        <f t="shared" si="33"/>
        <v>0.3980000000000003</v>
      </c>
      <c r="B429" s="243">
        <f t="shared" si="30"/>
        <v>0.60199999999999965</v>
      </c>
      <c r="C429" s="82"/>
      <c r="D429" s="270">
        <f t="shared" si="31"/>
        <v>1.6934145705529526</v>
      </c>
      <c r="E429" s="270">
        <f t="shared" si="32"/>
        <v>7.2151000000000023</v>
      </c>
    </row>
    <row r="430" spans="1:5" x14ac:dyDescent="0.5">
      <c r="A430" s="243">
        <f t="shared" si="33"/>
        <v>0.3990000000000003</v>
      </c>
      <c r="B430" s="243">
        <f t="shared" si="30"/>
        <v>0.60099999999999976</v>
      </c>
      <c r="C430" s="82"/>
      <c r="D430" s="270">
        <f t="shared" si="31"/>
        <v>1.7153802757300567</v>
      </c>
      <c r="E430" s="270">
        <f t="shared" si="32"/>
        <v>7.2225500000000018</v>
      </c>
    </row>
    <row r="431" spans="1:5" x14ac:dyDescent="0.5">
      <c r="A431" s="243">
        <f t="shared" si="33"/>
        <v>0.4000000000000003</v>
      </c>
      <c r="B431" s="243">
        <f t="shared" si="30"/>
        <v>0.59999999999999964</v>
      </c>
      <c r="C431" s="82"/>
      <c r="D431" s="270">
        <f t="shared" si="31"/>
        <v>1.7373459809071656</v>
      </c>
      <c r="E431" s="270">
        <f t="shared" si="32"/>
        <v>7.2300000000000022</v>
      </c>
    </row>
    <row r="432" spans="1:5" x14ac:dyDescent="0.5">
      <c r="A432" s="243">
        <f t="shared" si="33"/>
        <v>0.4010000000000003</v>
      </c>
      <c r="B432" s="243">
        <f t="shared" si="30"/>
        <v>0.59899999999999975</v>
      </c>
      <c r="C432" s="82"/>
      <c r="D432" s="270">
        <f t="shared" si="31"/>
        <v>1.7593116860842732</v>
      </c>
      <c r="E432" s="270">
        <f t="shared" si="32"/>
        <v>7.2374500000000026</v>
      </c>
    </row>
    <row r="433" spans="1:5" x14ac:dyDescent="0.5">
      <c r="A433" s="243">
        <f t="shared" si="33"/>
        <v>0.4020000000000003</v>
      </c>
      <c r="B433" s="243">
        <f t="shared" si="30"/>
        <v>0.59799999999999964</v>
      </c>
      <c r="C433" s="82"/>
      <c r="D433" s="270">
        <f t="shared" si="31"/>
        <v>1.78127739126138</v>
      </c>
      <c r="E433" s="270">
        <f t="shared" si="32"/>
        <v>7.2449000000000012</v>
      </c>
    </row>
    <row r="434" spans="1:5" x14ac:dyDescent="0.5">
      <c r="A434" s="243">
        <f t="shared" si="33"/>
        <v>0.4030000000000003</v>
      </c>
      <c r="B434" s="243">
        <f t="shared" si="30"/>
        <v>0.59699999999999975</v>
      </c>
      <c r="C434" s="82"/>
      <c r="D434" s="270">
        <f t="shared" si="31"/>
        <v>1.8032430964384873</v>
      </c>
      <c r="E434" s="270">
        <f t="shared" si="32"/>
        <v>7.2523500000000016</v>
      </c>
    </row>
    <row r="435" spans="1:5" x14ac:dyDescent="0.5">
      <c r="A435" s="243">
        <f t="shared" si="33"/>
        <v>0.4040000000000003</v>
      </c>
      <c r="B435" s="243">
        <f t="shared" si="30"/>
        <v>0.59599999999999964</v>
      </c>
      <c r="C435" s="82"/>
      <c r="D435" s="270">
        <f t="shared" si="31"/>
        <v>1.8252088016155934</v>
      </c>
      <c r="E435" s="270">
        <f t="shared" si="32"/>
        <v>7.259800000000002</v>
      </c>
    </row>
    <row r="436" spans="1:5" x14ac:dyDescent="0.5">
      <c r="A436" s="243">
        <f t="shared" si="33"/>
        <v>0.4050000000000003</v>
      </c>
      <c r="B436" s="243">
        <f t="shared" si="30"/>
        <v>0.59499999999999975</v>
      </c>
      <c r="C436" s="82"/>
      <c r="D436" s="270">
        <f t="shared" si="31"/>
        <v>1.8471745067926986</v>
      </c>
      <c r="E436" s="270">
        <f t="shared" si="32"/>
        <v>7.2672500000000024</v>
      </c>
    </row>
    <row r="437" spans="1:5" x14ac:dyDescent="0.5">
      <c r="A437" s="243">
        <f t="shared" si="33"/>
        <v>0.40600000000000031</v>
      </c>
      <c r="B437" s="243">
        <f t="shared" si="30"/>
        <v>0.59399999999999964</v>
      </c>
      <c r="C437" s="82"/>
      <c r="D437" s="270">
        <f t="shared" si="31"/>
        <v>1.8691402119698082</v>
      </c>
      <c r="E437" s="270">
        <f t="shared" si="32"/>
        <v>7.2747000000000011</v>
      </c>
    </row>
    <row r="438" spans="1:5" x14ac:dyDescent="0.5">
      <c r="A438" s="243">
        <f t="shared" si="33"/>
        <v>0.40700000000000031</v>
      </c>
      <c r="B438" s="243">
        <f t="shared" si="30"/>
        <v>0.59299999999999975</v>
      </c>
      <c r="C438" s="82"/>
      <c r="D438" s="270">
        <f t="shared" si="31"/>
        <v>1.8911059171469169</v>
      </c>
      <c r="E438" s="270">
        <f t="shared" si="32"/>
        <v>7.2821500000000023</v>
      </c>
    </row>
    <row r="439" spans="1:5" x14ac:dyDescent="0.5">
      <c r="A439" s="243">
        <f t="shared" si="33"/>
        <v>0.40800000000000031</v>
      </c>
      <c r="B439" s="243">
        <f t="shared" si="30"/>
        <v>0.59199999999999964</v>
      </c>
      <c r="C439" s="82"/>
      <c r="D439" s="270">
        <f t="shared" si="31"/>
        <v>1.9130716223240261</v>
      </c>
      <c r="E439" s="270">
        <f t="shared" si="32"/>
        <v>7.2896000000000019</v>
      </c>
    </row>
    <row r="440" spans="1:5" x14ac:dyDescent="0.5">
      <c r="A440" s="243">
        <f t="shared" si="33"/>
        <v>0.40900000000000031</v>
      </c>
      <c r="B440" s="243">
        <f t="shared" si="30"/>
        <v>0.59099999999999975</v>
      </c>
      <c r="C440" s="82"/>
      <c r="D440" s="270">
        <f t="shared" si="31"/>
        <v>1.9350373275011323</v>
      </c>
      <c r="E440" s="270">
        <f t="shared" si="32"/>
        <v>7.2970500000000023</v>
      </c>
    </row>
    <row r="441" spans="1:5" x14ac:dyDescent="0.5">
      <c r="A441" s="243">
        <f t="shared" si="33"/>
        <v>0.41000000000000031</v>
      </c>
      <c r="B441" s="243">
        <f t="shared" si="30"/>
        <v>0.58999999999999964</v>
      </c>
      <c r="C441" s="82"/>
      <c r="D441" s="270">
        <f t="shared" si="31"/>
        <v>1.9570030326782413</v>
      </c>
      <c r="E441" s="270">
        <f t="shared" si="32"/>
        <v>7.3045000000000018</v>
      </c>
    </row>
    <row r="442" spans="1:5" x14ac:dyDescent="0.5">
      <c r="A442" s="243">
        <f t="shared" si="33"/>
        <v>0.41100000000000031</v>
      </c>
      <c r="B442" s="243">
        <f t="shared" si="30"/>
        <v>0.58899999999999975</v>
      </c>
      <c r="C442" s="82"/>
      <c r="D442" s="270">
        <f t="shared" si="31"/>
        <v>1.9789687378553471</v>
      </c>
      <c r="E442" s="270">
        <f t="shared" si="32"/>
        <v>7.3119500000000031</v>
      </c>
    </row>
    <row r="443" spans="1:5" x14ac:dyDescent="0.5">
      <c r="A443" s="243">
        <f t="shared" si="33"/>
        <v>0.41200000000000031</v>
      </c>
      <c r="B443" s="243">
        <f t="shared" si="30"/>
        <v>0.58799999999999963</v>
      </c>
      <c r="C443" s="82"/>
      <c r="D443" s="270">
        <f t="shared" si="31"/>
        <v>2.0009344430324556</v>
      </c>
      <c r="E443" s="270">
        <f t="shared" si="32"/>
        <v>7.3194000000000017</v>
      </c>
    </row>
    <row r="444" spans="1:5" x14ac:dyDescent="0.5">
      <c r="A444" s="243">
        <f t="shared" si="33"/>
        <v>0.41300000000000031</v>
      </c>
      <c r="B444" s="243">
        <f t="shared" si="30"/>
        <v>0.58699999999999974</v>
      </c>
      <c r="C444" s="82"/>
      <c r="D444" s="270">
        <f t="shared" si="31"/>
        <v>2.0229001482095614</v>
      </c>
      <c r="E444" s="270">
        <f t="shared" si="32"/>
        <v>7.3268500000000021</v>
      </c>
    </row>
    <row r="445" spans="1:5" x14ac:dyDescent="0.5">
      <c r="A445" s="243">
        <f t="shared" si="33"/>
        <v>0.41400000000000031</v>
      </c>
      <c r="B445" s="243">
        <f t="shared" si="30"/>
        <v>0.58599999999999963</v>
      </c>
      <c r="C445" s="82"/>
      <c r="D445" s="270">
        <f t="shared" si="31"/>
        <v>2.0448658533866695</v>
      </c>
      <c r="E445" s="270">
        <f t="shared" si="32"/>
        <v>7.3343000000000025</v>
      </c>
    </row>
    <row r="446" spans="1:5" x14ac:dyDescent="0.5">
      <c r="A446" s="243">
        <f t="shared" si="33"/>
        <v>0.41500000000000031</v>
      </c>
      <c r="B446" s="243">
        <f t="shared" si="30"/>
        <v>0.58499999999999974</v>
      </c>
      <c r="C446" s="82"/>
      <c r="D446" s="270">
        <f t="shared" si="31"/>
        <v>2.0668315585637749</v>
      </c>
      <c r="E446" s="270">
        <f t="shared" si="32"/>
        <v>7.3417500000000029</v>
      </c>
    </row>
    <row r="447" spans="1:5" x14ac:dyDescent="0.5">
      <c r="A447" s="243">
        <f t="shared" si="33"/>
        <v>0.41600000000000031</v>
      </c>
      <c r="B447" s="243">
        <f t="shared" si="30"/>
        <v>0.58399999999999963</v>
      </c>
      <c r="C447" s="82"/>
      <c r="D447" s="270">
        <f t="shared" si="31"/>
        <v>2.088797263740886</v>
      </c>
      <c r="E447" s="270">
        <f t="shared" si="32"/>
        <v>7.3492000000000015</v>
      </c>
    </row>
    <row r="448" spans="1:5" x14ac:dyDescent="0.5">
      <c r="A448" s="243">
        <f t="shared" si="33"/>
        <v>0.41700000000000031</v>
      </c>
      <c r="B448" s="243">
        <f t="shared" si="30"/>
        <v>0.58299999999999974</v>
      </c>
      <c r="C448" s="82"/>
      <c r="D448" s="270">
        <f t="shared" si="31"/>
        <v>2.1107629689179945</v>
      </c>
      <c r="E448" s="270">
        <f t="shared" si="32"/>
        <v>7.3566500000000019</v>
      </c>
    </row>
    <row r="449" spans="1:5" x14ac:dyDescent="0.5">
      <c r="A449" s="243">
        <f t="shared" si="33"/>
        <v>0.41800000000000032</v>
      </c>
      <c r="B449" s="243">
        <f t="shared" si="30"/>
        <v>0.58199999999999963</v>
      </c>
      <c r="C449" s="82"/>
      <c r="D449" s="270">
        <f t="shared" si="31"/>
        <v>2.1327286740951021</v>
      </c>
      <c r="E449" s="270">
        <f t="shared" si="32"/>
        <v>7.3641000000000023</v>
      </c>
    </row>
    <row r="450" spans="1:5" x14ac:dyDescent="0.5">
      <c r="A450" s="243">
        <f t="shared" si="33"/>
        <v>0.41900000000000032</v>
      </c>
      <c r="B450" s="243">
        <f t="shared" si="30"/>
        <v>0.58099999999999974</v>
      </c>
      <c r="C450" s="82"/>
      <c r="D450" s="270">
        <f t="shared" si="31"/>
        <v>2.1546943792722071</v>
      </c>
      <c r="E450" s="270">
        <f t="shared" si="32"/>
        <v>7.3715500000000018</v>
      </c>
    </row>
    <row r="451" spans="1:5" x14ac:dyDescent="0.5">
      <c r="A451" s="243">
        <f t="shared" si="33"/>
        <v>0.42000000000000032</v>
      </c>
      <c r="B451" s="243">
        <f t="shared" si="30"/>
        <v>0.57999999999999963</v>
      </c>
      <c r="C451" s="82"/>
      <c r="D451" s="270">
        <f t="shared" si="31"/>
        <v>2.1766600844493156</v>
      </c>
      <c r="E451" s="270">
        <f t="shared" si="32"/>
        <v>7.3790000000000013</v>
      </c>
    </row>
    <row r="452" spans="1:5" x14ac:dyDescent="0.5">
      <c r="A452" s="243">
        <f t="shared" si="33"/>
        <v>0.42100000000000032</v>
      </c>
      <c r="B452" s="243">
        <f t="shared" si="30"/>
        <v>0.57899999999999974</v>
      </c>
      <c r="C452" s="82"/>
      <c r="D452" s="270">
        <f t="shared" si="31"/>
        <v>2.1986257896264236</v>
      </c>
      <c r="E452" s="270">
        <f t="shared" si="32"/>
        <v>7.3864500000000026</v>
      </c>
    </row>
    <row r="453" spans="1:5" x14ac:dyDescent="0.5">
      <c r="A453" s="243">
        <f t="shared" si="33"/>
        <v>0.42200000000000032</v>
      </c>
      <c r="B453" s="243">
        <f t="shared" si="30"/>
        <v>0.57799999999999963</v>
      </c>
      <c r="C453" s="82"/>
      <c r="D453" s="270">
        <f t="shared" si="31"/>
        <v>2.2205914948035304</v>
      </c>
      <c r="E453" s="270">
        <f t="shared" si="32"/>
        <v>7.3939000000000021</v>
      </c>
    </row>
    <row r="454" spans="1:5" x14ac:dyDescent="0.5">
      <c r="A454" s="243">
        <f t="shared" si="33"/>
        <v>0.42300000000000032</v>
      </c>
      <c r="B454" s="243">
        <f t="shared" si="30"/>
        <v>0.57699999999999974</v>
      </c>
      <c r="C454" s="82"/>
      <c r="D454" s="270">
        <f t="shared" si="31"/>
        <v>2.2425571999806362</v>
      </c>
      <c r="E454" s="270">
        <f t="shared" si="32"/>
        <v>7.4013500000000025</v>
      </c>
    </row>
    <row r="455" spans="1:5" x14ac:dyDescent="0.5">
      <c r="A455" s="243">
        <f t="shared" si="33"/>
        <v>0.42400000000000032</v>
      </c>
      <c r="B455" s="243">
        <f t="shared" si="30"/>
        <v>0.57599999999999962</v>
      </c>
      <c r="C455" s="82"/>
      <c r="D455" s="270">
        <f t="shared" si="31"/>
        <v>2.264522905157746</v>
      </c>
      <c r="E455" s="270">
        <f t="shared" si="32"/>
        <v>7.4088000000000021</v>
      </c>
    </row>
    <row r="456" spans="1:5" x14ac:dyDescent="0.5">
      <c r="A456" s="243">
        <f t="shared" si="33"/>
        <v>0.42500000000000032</v>
      </c>
      <c r="B456" s="243">
        <f t="shared" si="30"/>
        <v>0.57499999999999973</v>
      </c>
      <c r="C456" s="82"/>
      <c r="D456" s="270">
        <f t="shared" si="31"/>
        <v>2.2864886103348532</v>
      </c>
      <c r="E456" s="270">
        <f t="shared" si="32"/>
        <v>7.4162500000000025</v>
      </c>
    </row>
    <row r="457" spans="1:5" x14ac:dyDescent="0.5">
      <c r="A457" s="243">
        <f t="shared" si="33"/>
        <v>0.42600000000000032</v>
      </c>
      <c r="B457" s="243">
        <f t="shared" si="30"/>
        <v>0.57399999999999962</v>
      </c>
      <c r="C457" s="82"/>
      <c r="D457" s="270">
        <f t="shared" si="31"/>
        <v>2.3084543155119608</v>
      </c>
      <c r="E457" s="270">
        <f t="shared" si="32"/>
        <v>7.423700000000002</v>
      </c>
    </row>
    <row r="458" spans="1:5" x14ac:dyDescent="0.5">
      <c r="A458" s="243">
        <f t="shared" si="33"/>
        <v>0.42700000000000032</v>
      </c>
      <c r="B458" s="243">
        <f t="shared" si="30"/>
        <v>0.57299999999999973</v>
      </c>
      <c r="C458" s="82"/>
      <c r="D458" s="270">
        <f t="shared" si="31"/>
        <v>2.3304200206890693</v>
      </c>
      <c r="E458" s="270">
        <f t="shared" si="32"/>
        <v>7.4311500000000024</v>
      </c>
    </row>
    <row r="459" spans="1:5" x14ac:dyDescent="0.5">
      <c r="A459" s="243">
        <f t="shared" si="33"/>
        <v>0.42800000000000032</v>
      </c>
      <c r="B459" s="243">
        <f t="shared" si="30"/>
        <v>0.57199999999999962</v>
      </c>
      <c r="C459" s="82"/>
      <c r="D459" s="270">
        <f t="shared" si="31"/>
        <v>2.3523857258661756</v>
      </c>
      <c r="E459" s="270">
        <f t="shared" si="32"/>
        <v>7.4386000000000019</v>
      </c>
    </row>
    <row r="460" spans="1:5" x14ac:dyDescent="0.5">
      <c r="A460" s="243">
        <f t="shared" si="33"/>
        <v>0.42900000000000033</v>
      </c>
      <c r="B460" s="243">
        <f t="shared" si="30"/>
        <v>0.57099999999999973</v>
      </c>
      <c r="C460" s="82"/>
      <c r="D460" s="270">
        <f t="shared" si="31"/>
        <v>2.3743514310432818</v>
      </c>
      <c r="E460" s="270">
        <f t="shared" si="32"/>
        <v>7.4460500000000032</v>
      </c>
    </row>
    <row r="461" spans="1:5" x14ac:dyDescent="0.5">
      <c r="A461" s="243">
        <f t="shared" si="33"/>
        <v>0.43000000000000033</v>
      </c>
      <c r="B461" s="243">
        <f t="shared" si="30"/>
        <v>0.56999999999999962</v>
      </c>
      <c r="C461" s="82"/>
      <c r="D461" s="270">
        <f t="shared" si="31"/>
        <v>2.3963171362203908</v>
      </c>
      <c r="E461" s="270">
        <f t="shared" si="32"/>
        <v>7.4535000000000018</v>
      </c>
    </row>
    <row r="462" spans="1:5" x14ac:dyDescent="0.5">
      <c r="A462" s="243">
        <f t="shared" si="33"/>
        <v>0.43100000000000033</v>
      </c>
      <c r="B462" s="243">
        <f t="shared" si="30"/>
        <v>0.56899999999999973</v>
      </c>
      <c r="C462" s="82"/>
      <c r="D462" s="270">
        <f t="shared" si="31"/>
        <v>2.4182828413974957</v>
      </c>
      <c r="E462" s="270">
        <f t="shared" si="32"/>
        <v>7.4609500000000022</v>
      </c>
    </row>
    <row r="463" spans="1:5" x14ac:dyDescent="0.5">
      <c r="A463" s="243">
        <f t="shared" si="33"/>
        <v>0.43200000000000033</v>
      </c>
      <c r="B463" s="243">
        <f t="shared" si="30"/>
        <v>0.56799999999999962</v>
      </c>
      <c r="C463" s="82"/>
      <c r="D463" s="270">
        <f t="shared" si="31"/>
        <v>2.4402485465746055</v>
      </c>
      <c r="E463" s="270">
        <f t="shared" si="32"/>
        <v>7.4684000000000026</v>
      </c>
    </row>
    <row r="464" spans="1:5" x14ac:dyDescent="0.5">
      <c r="A464" s="243">
        <f t="shared" si="33"/>
        <v>0.43300000000000033</v>
      </c>
      <c r="B464" s="243">
        <f t="shared" si="30"/>
        <v>0.56699999999999973</v>
      </c>
      <c r="C464" s="82"/>
      <c r="D464" s="270">
        <f t="shared" si="31"/>
        <v>2.4622142517517132</v>
      </c>
      <c r="E464" s="270">
        <f t="shared" si="32"/>
        <v>7.4758500000000021</v>
      </c>
    </row>
    <row r="465" spans="1:5" x14ac:dyDescent="0.5">
      <c r="A465" s="243">
        <f t="shared" si="33"/>
        <v>0.43400000000000033</v>
      </c>
      <c r="B465" s="243">
        <f t="shared" si="30"/>
        <v>0.56599999999999961</v>
      </c>
      <c r="C465" s="82"/>
      <c r="D465" s="270">
        <f t="shared" si="31"/>
        <v>2.4841799569288212</v>
      </c>
      <c r="E465" s="270">
        <f t="shared" si="32"/>
        <v>7.4833000000000016</v>
      </c>
    </row>
    <row r="466" spans="1:5" x14ac:dyDescent="0.5">
      <c r="A466" s="243">
        <f t="shared" si="33"/>
        <v>0.43500000000000033</v>
      </c>
      <c r="B466" s="243">
        <f t="shared" si="30"/>
        <v>0.56499999999999972</v>
      </c>
      <c r="C466" s="82"/>
      <c r="D466" s="270">
        <f t="shared" si="31"/>
        <v>2.506145662105927</v>
      </c>
      <c r="E466" s="270">
        <f t="shared" si="32"/>
        <v>7.490750000000002</v>
      </c>
    </row>
    <row r="467" spans="1:5" x14ac:dyDescent="0.5">
      <c r="A467" s="243">
        <f t="shared" si="33"/>
        <v>0.43600000000000033</v>
      </c>
      <c r="B467" s="243">
        <f t="shared" si="30"/>
        <v>0.56399999999999961</v>
      </c>
      <c r="C467" s="82"/>
      <c r="D467" s="270">
        <f t="shared" si="31"/>
        <v>2.5281113672830364</v>
      </c>
      <c r="E467" s="270">
        <f t="shared" si="32"/>
        <v>7.4982000000000024</v>
      </c>
    </row>
    <row r="468" spans="1:5" x14ac:dyDescent="0.5">
      <c r="A468" s="243">
        <f t="shared" si="33"/>
        <v>0.43700000000000033</v>
      </c>
      <c r="B468" s="243">
        <f t="shared" si="30"/>
        <v>0.56299999999999972</v>
      </c>
      <c r="C468" s="82"/>
      <c r="D468" s="270">
        <f t="shared" si="31"/>
        <v>2.5500770724601418</v>
      </c>
      <c r="E468" s="270">
        <f t="shared" si="32"/>
        <v>7.5056500000000019</v>
      </c>
    </row>
    <row r="469" spans="1:5" x14ac:dyDescent="0.5">
      <c r="A469" s="243">
        <f t="shared" si="33"/>
        <v>0.43800000000000033</v>
      </c>
      <c r="B469" s="243">
        <f t="shared" si="30"/>
        <v>0.56199999999999961</v>
      </c>
      <c r="C469" s="82"/>
      <c r="D469" s="270">
        <f t="shared" si="31"/>
        <v>2.5720427776372494</v>
      </c>
      <c r="E469" s="270">
        <f t="shared" si="32"/>
        <v>7.5131000000000014</v>
      </c>
    </row>
    <row r="470" spans="1:5" x14ac:dyDescent="0.5">
      <c r="A470" s="243">
        <f t="shared" si="33"/>
        <v>0.43900000000000033</v>
      </c>
      <c r="B470" s="243">
        <f t="shared" si="30"/>
        <v>0.56099999999999972</v>
      </c>
      <c r="C470" s="82"/>
      <c r="D470" s="270">
        <f t="shared" si="31"/>
        <v>2.5940084828143561</v>
      </c>
      <c r="E470" s="270">
        <f t="shared" si="32"/>
        <v>7.5205500000000027</v>
      </c>
    </row>
    <row r="471" spans="1:5" x14ac:dyDescent="0.5">
      <c r="A471" s="243">
        <f t="shared" si="33"/>
        <v>0.44000000000000034</v>
      </c>
      <c r="B471" s="243">
        <f t="shared" si="30"/>
        <v>0.55999999999999961</v>
      </c>
      <c r="C471" s="82"/>
      <c r="D471" s="270">
        <f t="shared" si="31"/>
        <v>2.6159741879914651</v>
      </c>
      <c r="E471" s="270">
        <f t="shared" si="32"/>
        <v>7.5280000000000014</v>
      </c>
    </row>
    <row r="472" spans="1:5" x14ac:dyDescent="0.5">
      <c r="A472" s="243">
        <f t="shared" si="33"/>
        <v>0.44100000000000034</v>
      </c>
      <c r="B472" s="243">
        <f t="shared" si="30"/>
        <v>0.55899999999999972</v>
      </c>
      <c r="C472" s="82"/>
      <c r="D472" s="270">
        <f t="shared" si="31"/>
        <v>2.6379398931685727</v>
      </c>
      <c r="E472" s="270">
        <f t="shared" si="32"/>
        <v>7.5354500000000026</v>
      </c>
    </row>
    <row r="473" spans="1:5" x14ac:dyDescent="0.5">
      <c r="A473" s="243">
        <f t="shared" si="33"/>
        <v>0.44200000000000034</v>
      </c>
      <c r="B473" s="243">
        <f t="shared" si="30"/>
        <v>0.55799999999999961</v>
      </c>
      <c r="C473" s="82"/>
      <c r="D473" s="270">
        <f t="shared" si="31"/>
        <v>2.6599055983456812</v>
      </c>
      <c r="E473" s="270">
        <f t="shared" si="32"/>
        <v>7.5429000000000022</v>
      </c>
    </row>
    <row r="474" spans="1:5" x14ac:dyDescent="0.5">
      <c r="A474" s="243">
        <f t="shared" si="33"/>
        <v>0.44300000000000034</v>
      </c>
      <c r="B474" s="243">
        <f t="shared" si="30"/>
        <v>0.55699999999999972</v>
      </c>
      <c r="C474" s="82"/>
      <c r="D474" s="270">
        <f t="shared" si="31"/>
        <v>2.6818713035227875</v>
      </c>
      <c r="E474" s="270">
        <f t="shared" si="32"/>
        <v>7.5503500000000034</v>
      </c>
    </row>
    <row r="475" spans="1:5" x14ac:dyDescent="0.5">
      <c r="A475" s="243">
        <f t="shared" si="33"/>
        <v>0.44400000000000034</v>
      </c>
      <c r="B475" s="243">
        <f t="shared" si="30"/>
        <v>0.55599999999999961</v>
      </c>
      <c r="C475" s="82"/>
      <c r="D475" s="270">
        <f t="shared" si="31"/>
        <v>2.7038370086998955</v>
      </c>
      <c r="E475" s="270">
        <f t="shared" si="32"/>
        <v>7.5578000000000021</v>
      </c>
    </row>
    <row r="476" spans="1:5" x14ac:dyDescent="0.5">
      <c r="A476" s="243">
        <f t="shared" si="33"/>
        <v>0.44500000000000034</v>
      </c>
      <c r="B476" s="243">
        <f t="shared" si="30"/>
        <v>0.55499999999999972</v>
      </c>
      <c r="C476" s="82"/>
      <c r="D476" s="270">
        <f t="shared" si="31"/>
        <v>2.7258027138770031</v>
      </c>
      <c r="E476" s="270">
        <f t="shared" si="32"/>
        <v>7.5652500000000025</v>
      </c>
    </row>
    <row r="477" spans="1:5" x14ac:dyDescent="0.5">
      <c r="A477" s="243">
        <f t="shared" si="33"/>
        <v>0.44600000000000034</v>
      </c>
      <c r="B477" s="243">
        <f t="shared" si="30"/>
        <v>0.5539999999999996</v>
      </c>
      <c r="C477" s="82"/>
      <c r="D477" s="270">
        <f t="shared" si="31"/>
        <v>2.7477684190541107</v>
      </c>
      <c r="E477" s="270">
        <f t="shared" si="32"/>
        <v>7.5727000000000029</v>
      </c>
    </row>
    <row r="478" spans="1:5" x14ac:dyDescent="0.5">
      <c r="A478" s="243">
        <f t="shared" si="33"/>
        <v>0.44700000000000034</v>
      </c>
      <c r="B478" s="243">
        <f t="shared" si="30"/>
        <v>0.55299999999999971</v>
      </c>
      <c r="C478" s="82"/>
      <c r="D478" s="270">
        <f t="shared" si="31"/>
        <v>2.7697341242312179</v>
      </c>
      <c r="E478" s="270">
        <f t="shared" si="32"/>
        <v>7.5801500000000015</v>
      </c>
    </row>
    <row r="479" spans="1:5" x14ac:dyDescent="0.5">
      <c r="A479" s="243">
        <f t="shared" si="33"/>
        <v>0.44800000000000034</v>
      </c>
      <c r="B479" s="243">
        <f t="shared" ref="B479:B542" si="34">1-A479</f>
        <v>0.5519999999999996</v>
      </c>
      <c r="C479" s="82"/>
      <c r="D479" s="270">
        <f t="shared" si="31"/>
        <v>2.7916998294083268</v>
      </c>
      <c r="E479" s="270">
        <f t="shared" si="32"/>
        <v>7.5876000000000019</v>
      </c>
    </row>
    <row r="480" spans="1:5" x14ac:dyDescent="0.5">
      <c r="A480" s="243">
        <f t="shared" si="33"/>
        <v>0.44900000000000034</v>
      </c>
      <c r="B480" s="243">
        <f t="shared" si="34"/>
        <v>0.55099999999999971</v>
      </c>
      <c r="C480" s="82"/>
      <c r="D480" s="270">
        <f t="shared" ref="D480:D543" si="35">SQRT((A480*$B$7)^2+(B480*$B$8)^2+2*$B$7*A480*$B$8*B480*$D$12)</f>
        <v>2.8136655345854322</v>
      </c>
      <c r="E480" s="270">
        <f t="shared" ref="E480:E543" si="36">+A480*$B$5+B480*$B$6</f>
        <v>7.5950500000000023</v>
      </c>
    </row>
    <row r="481" spans="1:5" x14ac:dyDescent="0.5">
      <c r="A481" s="243">
        <f t="shared" si="33"/>
        <v>0.45000000000000034</v>
      </c>
      <c r="B481" s="243">
        <f t="shared" si="34"/>
        <v>0.5499999999999996</v>
      </c>
      <c r="C481" s="82"/>
      <c r="D481" s="270">
        <f t="shared" si="35"/>
        <v>2.8356312397625412</v>
      </c>
      <c r="E481" s="270">
        <f t="shared" si="36"/>
        <v>7.6025000000000027</v>
      </c>
    </row>
    <row r="482" spans="1:5" x14ac:dyDescent="0.5">
      <c r="A482" s="243">
        <f t="shared" ref="A482:A545" si="37">+A481+0.1%</f>
        <v>0.45100000000000035</v>
      </c>
      <c r="B482" s="243">
        <f t="shared" si="34"/>
        <v>0.54899999999999971</v>
      </c>
      <c r="C482" s="82"/>
      <c r="D482" s="270">
        <f t="shared" si="35"/>
        <v>2.8575969449396488</v>
      </c>
      <c r="E482" s="270">
        <f t="shared" si="36"/>
        <v>7.6099500000000022</v>
      </c>
    </row>
    <row r="483" spans="1:5" x14ac:dyDescent="0.5">
      <c r="A483" s="243">
        <f t="shared" si="37"/>
        <v>0.45200000000000035</v>
      </c>
      <c r="B483" s="243">
        <f t="shared" si="34"/>
        <v>0.5479999999999996</v>
      </c>
      <c r="C483" s="82"/>
      <c r="D483" s="270">
        <f t="shared" si="35"/>
        <v>2.8795626501167559</v>
      </c>
      <c r="E483" s="270">
        <f t="shared" si="36"/>
        <v>7.6174000000000017</v>
      </c>
    </row>
    <row r="484" spans="1:5" x14ac:dyDescent="0.5">
      <c r="A484" s="243">
        <f t="shared" si="37"/>
        <v>0.45300000000000035</v>
      </c>
      <c r="B484" s="243">
        <f t="shared" si="34"/>
        <v>0.54699999999999971</v>
      </c>
      <c r="C484" s="82"/>
      <c r="D484" s="270">
        <f t="shared" si="35"/>
        <v>2.9015283552938627</v>
      </c>
      <c r="E484" s="270">
        <f t="shared" si="36"/>
        <v>7.624850000000003</v>
      </c>
    </row>
    <row r="485" spans="1:5" x14ac:dyDescent="0.5">
      <c r="A485" s="243">
        <f t="shared" si="37"/>
        <v>0.45400000000000035</v>
      </c>
      <c r="B485" s="243">
        <f t="shared" si="34"/>
        <v>0.5459999999999996</v>
      </c>
      <c r="C485" s="82"/>
      <c r="D485" s="270">
        <f t="shared" si="35"/>
        <v>2.9234940604709716</v>
      </c>
      <c r="E485" s="270">
        <f t="shared" si="36"/>
        <v>7.6323000000000016</v>
      </c>
    </row>
    <row r="486" spans="1:5" x14ac:dyDescent="0.5">
      <c r="A486" s="243">
        <f t="shared" si="37"/>
        <v>0.45500000000000035</v>
      </c>
      <c r="B486" s="243">
        <f t="shared" si="34"/>
        <v>0.54499999999999971</v>
      </c>
      <c r="C486" s="82"/>
      <c r="D486" s="270">
        <f t="shared" si="35"/>
        <v>2.9454597656480779</v>
      </c>
      <c r="E486" s="270">
        <f t="shared" si="36"/>
        <v>7.6397500000000029</v>
      </c>
    </row>
    <row r="487" spans="1:5" x14ac:dyDescent="0.5">
      <c r="A487" s="243">
        <f t="shared" si="37"/>
        <v>0.45600000000000035</v>
      </c>
      <c r="B487" s="243">
        <f t="shared" si="34"/>
        <v>0.54399999999999959</v>
      </c>
      <c r="C487" s="82"/>
      <c r="D487" s="270">
        <f t="shared" si="35"/>
        <v>2.9674254708251873</v>
      </c>
      <c r="E487" s="270">
        <f t="shared" si="36"/>
        <v>7.6472000000000024</v>
      </c>
    </row>
    <row r="488" spans="1:5" x14ac:dyDescent="0.5">
      <c r="A488" s="243">
        <f t="shared" si="37"/>
        <v>0.45700000000000035</v>
      </c>
      <c r="B488" s="243">
        <f t="shared" si="34"/>
        <v>0.54299999999999971</v>
      </c>
      <c r="C488" s="82"/>
      <c r="D488" s="270">
        <f t="shared" si="35"/>
        <v>2.9893911760022918</v>
      </c>
      <c r="E488" s="270">
        <f t="shared" si="36"/>
        <v>7.6546500000000028</v>
      </c>
    </row>
    <row r="489" spans="1:5" x14ac:dyDescent="0.5">
      <c r="A489" s="243">
        <f t="shared" si="37"/>
        <v>0.45800000000000035</v>
      </c>
      <c r="B489" s="243">
        <f t="shared" si="34"/>
        <v>0.54199999999999959</v>
      </c>
      <c r="C489" s="82"/>
      <c r="D489" s="270">
        <f t="shared" si="35"/>
        <v>3.011356881179402</v>
      </c>
      <c r="E489" s="270">
        <f t="shared" si="36"/>
        <v>7.6621000000000024</v>
      </c>
    </row>
    <row r="490" spans="1:5" x14ac:dyDescent="0.5">
      <c r="A490" s="243">
        <f t="shared" si="37"/>
        <v>0.45900000000000035</v>
      </c>
      <c r="B490" s="243">
        <f t="shared" si="34"/>
        <v>0.5409999999999997</v>
      </c>
      <c r="C490" s="82"/>
      <c r="D490" s="270">
        <f t="shared" si="35"/>
        <v>3.0333225863565088</v>
      </c>
      <c r="E490" s="270">
        <f t="shared" si="36"/>
        <v>7.6695500000000028</v>
      </c>
    </row>
    <row r="491" spans="1:5" x14ac:dyDescent="0.5">
      <c r="A491" s="243">
        <f t="shared" si="37"/>
        <v>0.46000000000000035</v>
      </c>
      <c r="B491" s="243">
        <f t="shared" si="34"/>
        <v>0.53999999999999959</v>
      </c>
      <c r="C491" s="82"/>
      <c r="D491" s="270">
        <f t="shared" si="35"/>
        <v>3.0552882915336173</v>
      </c>
      <c r="E491" s="270">
        <f t="shared" si="36"/>
        <v>7.6770000000000023</v>
      </c>
    </row>
    <row r="492" spans="1:5" x14ac:dyDescent="0.5">
      <c r="A492" s="243">
        <f t="shared" si="37"/>
        <v>0.46100000000000035</v>
      </c>
      <c r="B492" s="243">
        <f t="shared" si="34"/>
        <v>0.5389999999999997</v>
      </c>
      <c r="C492" s="82"/>
      <c r="D492" s="270">
        <f t="shared" si="35"/>
        <v>3.077253996710724</v>
      </c>
      <c r="E492" s="270">
        <f t="shared" si="36"/>
        <v>7.6844500000000018</v>
      </c>
    </row>
    <row r="493" spans="1:5" x14ac:dyDescent="0.5">
      <c r="A493" s="243">
        <f t="shared" si="37"/>
        <v>0.46200000000000035</v>
      </c>
      <c r="B493" s="243">
        <f t="shared" si="34"/>
        <v>0.53799999999999959</v>
      </c>
      <c r="C493" s="82"/>
      <c r="D493" s="270">
        <f t="shared" si="35"/>
        <v>3.0992197018878311</v>
      </c>
      <c r="E493" s="270">
        <f t="shared" si="36"/>
        <v>7.6919000000000022</v>
      </c>
    </row>
    <row r="494" spans="1:5" x14ac:dyDescent="0.5">
      <c r="A494" s="243">
        <f t="shared" si="37"/>
        <v>0.46300000000000036</v>
      </c>
      <c r="B494" s="243">
        <f t="shared" si="34"/>
        <v>0.5369999999999997</v>
      </c>
      <c r="C494" s="82"/>
      <c r="D494" s="270">
        <f t="shared" si="35"/>
        <v>3.1211854070649365</v>
      </c>
      <c r="E494" s="270">
        <f t="shared" si="36"/>
        <v>7.6993500000000026</v>
      </c>
    </row>
    <row r="495" spans="1:5" x14ac:dyDescent="0.5">
      <c r="A495" s="243">
        <f t="shared" si="37"/>
        <v>0.46400000000000036</v>
      </c>
      <c r="B495" s="243">
        <f t="shared" si="34"/>
        <v>0.53599999999999959</v>
      </c>
      <c r="C495" s="82"/>
      <c r="D495" s="270">
        <f t="shared" si="35"/>
        <v>3.1431511122420459</v>
      </c>
      <c r="E495" s="270">
        <f t="shared" si="36"/>
        <v>7.7068000000000012</v>
      </c>
    </row>
    <row r="496" spans="1:5" x14ac:dyDescent="0.5">
      <c r="A496" s="243">
        <f t="shared" si="37"/>
        <v>0.46500000000000036</v>
      </c>
      <c r="B496" s="243">
        <f t="shared" si="34"/>
        <v>0.5349999999999997</v>
      </c>
      <c r="C496" s="82"/>
      <c r="D496" s="270">
        <f t="shared" si="35"/>
        <v>3.1651168174191522</v>
      </c>
      <c r="E496" s="270">
        <f t="shared" si="36"/>
        <v>7.7142500000000025</v>
      </c>
    </row>
    <row r="497" spans="1:5" x14ac:dyDescent="0.5">
      <c r="A497" s="243">
        <f t="shared" si="37"/>
        <v>0.46600000000000036</v>
      </c>
      <c r="B497" s="243">
        <f t="shared" si="34"/>
        <v>0.53399999999999959</v>
      </c>
      <c r="C497" s="82"/>
      <c r="D497" s="270">
        <f t="shared" si="35"/>
        <v>3.1870825225962611</v>
      </c>
      <c r="E497" s="270">
        <f t="shared" si="36"/>
        <v>7.721700000000002</v>
      </c>
    </row>
    <row r="498" spans="1:5" x14ac:dyDescent="0.5">
      <c r="A498" s="243">
        <f t="shared" si="37"/>
        <v>0.46700000000000036</v>
      </c>
      <c r="B498" s="243">
        <f t="shared" si="34"/>
        <v>0.5329999999999997</v>
      </c>
      <c r="C498" s="82"/>
      <c r="D498" s="270">
        <f t="shared" si="35"/>
        <v>3.2090482277733683</v>
      </c>
      <c r="E498" s="270">
        <f t="shared" si="36"/>
        <v>7.7291500000000024</v>
      </c>
    </row>
    <row r="499" spans="1:5" x14ac:dyDescent="0.5">
      <c r="A499" s="243">
        <f t="shared" si="37"/>
        <v>0.46800000000000036</v>
      </c>
      <c r="B499" s="243">
        <f t="shared" si="34"/>
        <v>0.53199999999999958</v>
      </c>
      <c r="C499" s="82"/>
      <c r="D499" s="270">
        <f t="shared" si="35"/>
        <v>3.2310139329504772</v>
      </c>
      <c r="E499" s="270">
        <f t="shared" si="36"/>
        <v>7.7366000000000019</v>
      </c>
    </row>
    <row r="500" spans="1:5" x14ac:dyDescent="0.5">
      <c r="A500" s="243">
        <f t="shared" si="37"/>
        <v>0.46900000000000036</v>
      </c>
      <c r="B500" s="243">
        <f t="shared" si="34"/>
        <v>0.53099999999999969</v>
      </c>
      <c r="C500" s="82"/>
      <c r="D500" s="270">
        <f t="shared" si="35"/>
        <v>3.2529796381275822</v>
      </c>
      <c r="E500" s="270">
        <f t="shared" si="36"/>
        <v>7.7440500000000023</v>
      </c>
    </row>
    <row r="501" spans="1:5" x14ac:dyDescent="0.5">
      <c r="A501" s="243">
        <f t="shared" si="37"/>
        <v>0.47000000000000036</v>
      </c>
      <c r="B501" s="243">
        <f t="shared" si="34"/>
        <v>0.52999999999999958</v>
      </c>
      <c r="C501" s="82"/>
      <c r="D501" s="270">
        <f t="shared" si="35"/>
        <v>3.2749453433046929</v>
      </c>
      <c r="E501" s="270">
        <f t="shared" si="36"/>
        <v>7.7515000000000018</v>
      </c>
    </row>
    <row r="502" spans="1:5" x14ac:dyDescent="0.5">
      <c r="A502" s="243">
        <f t="shared" si="37"/>
        <v>0.47100000000000036</v>
      </c>
      <c r="B502" s="243">
        <f t="shared" si="34"/>
        <v>0.52899999999999969</v>
      </c>
      <c r="C502" s="82"/>
      <c r="D502" s="270">
        <f t="shared" si="35"/>
        <v>3.2969110484817974</v>
      </c>
      <c r="E502" s="270">
        <f t="shared" si="36"/>
        <v>7.7589500000000022</v>
      </c>
    </row>
    <row r="503" spans="1:5" x14ac:dyDescent="0.5">
      <c r="A503" s="243">
        <f t="shared" si="37"/>
        <v>0.47200000000000036</v>
      </c>
      <c r="B503" s="243">
        <f t="shared" si="34"/>
        <v>0.52799999999999958</v>
      </c>
      <c r="C503" s="82"/>
      <c r="D503" s="270">
        <f t="shared" si="35"/>
        <v>3.3188767536589059</v>
      </c>
      <c r="E503" s="270">
        <f t="shared" si="36"/>
        <v>7.7664000000000017</v>
      </c>
    </row>
    <row r="504" spans="1:5" x14ac:dyDescent="0.5">
      <c r="A504" s="243">
        <f t="shared" si="37"/>
        <v>0.47300000000000036</v>
      </c>
      <c r="B504" s="243">
        <f t="shared" si="34"/>
        <v>0.52699999999999969</v>
      </c>
      <c r="C504" s="82"/>
      <c r="D504" s="270">
        <f t="shared" si="35"/>
        <v>3.3408424588360126</v>
      </c>
      <c r="E504" s="270">
        <f t="shared" si="36"/>
        <v>7.773850000000003</v>
      </c>
    </row>
    <row r="505" spans="1:5" x14ac:dyDescent="0.5">
      <c r="A505" s="243">
        <f t="shared" si="37"/>
        <v>0.47400000000000037</v>
      </c>
      <c r="B505" s="243">
        <f t="shared" si="34"/>
        <v>0.52599999999999958</v>
      </c>
      <c r="C505" s="82"/>
      <c r="D505" s="270">
        <f t="shared" si="35"/>
        <v>3.3628081640131207</v>
      </c>
      <c r="E505" s="270">
        <f t="shared" si="36"/>
        <v>7.7813000000000025</v>
      </c>
    </row>
    <row r="506" spans="1:5" x14ac:dyDescent="0.5">
      <c r="A506" s="243">
        <f t="shared" si="37"/>
        <v>0.47500000000000037</v>
      </c>
      <c r="B506" s="243">
        <f t="shared" si="34"/>
        <v>0.52499999999999969</v>
      </c>
      <c r="C506" s="82"/>
      <c r="D506" s="270">
        <f t="shared" si="35"/>
        <v>3.38477386919023</v>
      </c>
      <c r="E506" s="270">
        <f t="shared" si="36"/>
        <v>7.7887500000000021</v>
      </c>
    </row>
    <row r="507" spans="1:5" x14ac:dyDescent="0.5">
      <c r="A507" s="243">
        <f t="shared" si="37"/>
        <v>0.47600000000000037</v>
      </c>
      <c r="B507" s="243">
        <f t="shared" si="34"/>
        <v>0.52399999999999958</v>
      </c>
      <c r="C507" s="82"/>
      <c r="D507" s="270">
        <f t="shared" si="35"/>
        <v>3.4067395743673359</v>
      </c>
      <c r="E507" s="270">
        <f t="shared" si="36"/>
        <v>7.7962000000000025</v>
      </c>
    </row>
    <row r="508" spans="1:5" x14ac:dyDescent="0.5">
      <c r="A508" s="243">
        <f t="shared" si="37"/>
        <v>0.47700000000000037</v>
      </c>
      <c r="B508" s="243">
        <f t="shared" si="34"/>
        <v>0.52299999999999969</v>
      </c>
      <c r="C508" s="82"/>
      <c r="D508" s="270">
        <f t="shared" si="35"/>
        <v>3.4287052795444444</v>
      </c>
      <c r="E508" s="270">
        <f t="shared" si="36"/>
        <v>7.8036500000000029</v>
      </c>
    </row>
    <row r="509" spans="1:5" x14ac:dyDescent="0.5">
      <c r="A509" s="243">
        <f t="shared" si="37"/>
        <v>0.47800000000000037</v>
      </c>
      <c r="B509" s="243">
        <f t="shared" si="34"/>
        <v>0.52199999999999958</v>
      </c>
      <c r="C509" s="82"/>
      <c r="D509" s="270">
        <f t="shared" si="35"/>
        <v>3.450670984721552</v>
      </c>
      <c r="E509" s="270">
        <f t="shared" si="36"/>
        <v>7.8111000000000015</v>
      </c>
    </row>
    <row r="510" spans="1:5" x14ac:dyDescent="0.5">
      <c r="A510" s="243">
        <f t="shared" si="37"/>
        <v>0.47900000000000037</v>
      </c>
      <c r="B510" s="243">
        <f t="shared" si="34"/>
        <v>0.52099999999999969</v>
      </c>
      <c r="C510" s="82"/>
      <c r="D510" s="270">
        <f t="shared" si="35"/>
        <v>3.4726366898986591</v>
      </c>
      <c r="E510" s="270">
        <f t="shared" si="36"/>
        <v>7.8185500000000019</v>
      </c>
    </row>
    <row r="511" spans="1:5" x14ac:dyDescent="0.5">
      <c r="A511" s="243">
        <f t="shared" si="37"/>
        <v>0.48000000000000037</v>
      </c>
      <c r="B511" s="243">
        <f t="shared" si="34"/>
        <v>0.51999999999999957</v>
      </c>
      <c r="C511" s="82"/>
      <c r="D511" s="270">
        <f t="shared" si="35"/>
        <v>3.4946023950757668</v>
      </c>
      <c r="E511" s="270">
        <f t="shared" si="36"/>
        <v>7.8260000000000023</v>
      </c>
    </row>
    <row r="512" spans="1:5" x14ac:dyDescent="0.5">
      <c r="A512" s="243">
        <f t="shared" si="37"/>
        <v>0.48100000000000037</v>
      </c>
      <c r="B512" s="243">
        <f t="shared" si="34"/>
        <v>0.51899999999999968</v>
      </c>
      <c r="C512" s="82"/>
      <c r="D512" s="270">
        <f t="shared" si="35"/>
        <v>3.5165681002528744</v>
      </c>
      <c r="E512" s="270">
        <f t="shared" si="36"/>
        <v>7.8334500000000027</v>
      </c>
    </row>
    <row r="513" spans="1:5" x14ac:dyDescent="0.5">
      <c r="A513" s="243">
        <f t="shared" si="37"/>
        <v>0.48200000000000037</v>
      </c>
      <c r="B513" s="243">
        <f t="shared" si="34"/>
        <v>0.51799999999999957</v>
      </c>
      <c r="C513" s="82"/>
      <c r="D513" s="270">
        <f t="shared" si="35"/>
        <v>3.5385338054299806</v>
      </c>
      <c r="E513" s="270">
        <f t="shared" si="36"/>
        <v>7.8409000000000013</v>
      </c>
    </row>
    <row r="514" spans="1:5" x14ac:dyDescent="0.5">
      <c r="A514" s="243">
        <f t="shared" si="37"/>
        <v>0.48300000000000037</v>
      </c>
      <c r="B514" s="243">
        <f t="shared" si="34"/>
        <v>0.51699999999999968</v>
      </c>
      <c r="C514" s="82"/>
      <c r="D514" s="270">
        <f t="shared" si="35"/>
        <v>3.5604995106070887</v>
      </c>
      <c r="E514" s="270">
        <f t="shared" si="36"/>
        <v>7.8483500000000026</v>
      </c>
    </row>
    <row r="515" spans="1:5" x14ac:dyDescent="0.5">
      <c r="A515" s="243">
        <f t="shared" si="37"/>
        <v>0.48400000000000037</v>
      </c>
      <c r="B515" s="243">
        <f t="shared" si="34"/>
        <v>0.51599999999999957</v>
      </c>
      <c r="C515" s="82"/>
      <c r="D515" s="270">
        <f t="shared" si="35"/>
        <v>3.5824652157841967</v>
      </c>
      <c r="E515" s="270">
        <f t="shared" si="36"/>
        <v>7.8558000000000021</v>
      </c>
    </row>
    <row r="516" spans="1:5" x14ac:dyDescent="0.5">
      <c r="A516" s="243">
        <f t="shared" si="37"/>
        <v>0.48500000000000038</v>
      </c>
      <c r="B516" s="243">
        <f t="shared" si="34"/>
        <v>0.51499999999999968</v>
      </c>
      <c r="C516" s="82"/>
      <c r="D516" s="270">
        <f t="shared" si="35"/>
        <v>3.604430920961303</v>
      </c>
      <c r="E516" s="270">
        <f t="shared" si="36"/>
        <v>7.8632500000000025</v>
      </c>
    </row>
    <row r="517" spans="1:5" x14ac:dyDescent="0.5">
      <c r="A517" s="243">
        <f t="shared" si="37"/>
        <v>0.48600000000000038</v>
      </c>
      <c r="B517" s="243">
        <f t="shared" si="34"/>
        <v>0.51399999999999957</v>
      </c>
      <c r="C517" s="82"/>
      <c r="D517" s="270">
        <f t="shared" si="35"/>
        <v>3.626396626138412</v>
      </c>
      <c r="E517" s="270">
        <f t="shared" si="36"/>
        <v>7.870700000000002</v>
      </c>
    </row>
    <row r="518" spans="1:5" x14ac:dyDescent="0.5">
      <c r="A518" s="243">
        <f t="shared" si="37"/>
        <v>0.48700000000000038</v>
      </c>
      <c r="B518" s="243">
        <f t="shared" si="34"/>
        <v>0.51299999999999968</v>
      </c>
      <c r="C518" s="82"/>
      <c r="D518" s="270">
        <f t="shared" si="35"/>
        <v>3.6483623313155182</v>
      </c>
      <c r="E518" s="270">
        <f t="shared" si="36"/>
        <v>7.8781500000000033</v>
      </c>
    </row>
    <row r="519" spans="1:5" x14ac:dyDescent="0.5">
      <c r="A519" s="243">
        <f t="shared" si="37"/>
        <v>0.48800000000000038</v>
      </c>
      <c r="B519" s="243">
        <f t="shared" si="34"/>
        <v>0.51199999999999957</v>
      </c>
      <c r="C519" s="82"/>
      <c r="D519" s="270">
        <f t="shared" si="35"/>
        <v>3.6703280364926263</v>
      </c>
      <c r="E519" s="270">
        <f t="shared" si="36"/>
        <v>7.8856000000000028</v>
      </c>
    </row>
    <row r="520" spans="1:5" x14ac:dyDescent="0.5">
      <c r="A520" s="243">
        <f t="shared" si="37"/>
        <v>0.48900000000000038</v>
      </c>
      <c r="B520" s="243">
        <f t="shared" si="34"/>
        <v>0.51099999999999968</v>
      </c>
      <c r="C520" s="82"/>
      <c r="D520" s="270">
        <f t="shared" si="35"/>
        <v>3.6922937416697321</v>
      </c>
      <c r="E520" s="270">
        <f t="shared" si="36"/>
        <v>7.8930500000000023</v>
      </c>
    </row>
    <row r="521" spans="1:5" x14ac:dyDescent="0.5">
      <c r="A521" s="243">
        <f t="shared" si="37"/>
        <v>0.49000000000000038</v>
      </c>
      <c r="B521" s="243">
        <f t="shared" si="34"/>
        <v>0.50999999999999956</v>
      </c>
      <c r="C521" s="82"/>
      <c r="D521" s="270">
        <f t="shared" si="35"/>
        <v>3.7142594468468419</v>
      </c>
      <c r="E521" s="270">
        <f t="shared" si="36"/>
        <v>7.9005000000000027</v>
      </c>
    </row>
    <row r="522" spans="1:5" x14ac:dyDescent="0.5">
      <c r="A522" s="243">
        <f t="shared" si="37"/>
        <v>0.49100000000000038</v>
      </c>
      <c r="B522" s="243">
        <f t="shared" si="34"/>
        <v>0.50899999999999967</v>
      </c>
      <c r="C522" s="82"/>
      <c r="D522" s="270">
        <f t="shared" si="35"/>
        <v>3.7362251520239478</v>
      </c>
      <c r="E522" s="270">
        <f t="shared" si="36"/>
        <v>7.9079500000000031</v>
      </c>
    </row>
    <row r="523" spans="1:5" x14ac:dyDescent="0.5">
      <c r="A523" s="243">
        <f t="shared" si="37"/>
        <v>0.49200000000000038</v>
      </c>
      <c r="B523" s="243">
        <f t="shared" si="34"/>
        <v>0.50799999999999956</v>
      </c>
      <c r="C523" s="82"/>
      <c r="D523" s="270">
        <f t="shared" si="35"/>
        <v>3.7581908572010572</v>
      </c>
      <c r="E523" s="270">
        <f t="shared" si="36"/>
        <v>7.9154000000000018</v>
      </c>
    </row>
    <row r="524" spans="1:5" x14ac:dyDescent="0.5">
      <c r="A524" s="243">
        <f t="shared" si="37"/>
        <v>0.49300000000000038</v>
      </c>
      <c r="B524" s="243">
        <f t="shared" si="34"/>
        <v>0.50699999999999967</v>
      </c>
      <c r="C524" s="82"/>
      <c r="D524" s="270">
        <f t="shared" si="35"/>
        <v>3.7801565623781639</v>
      </c>
      <c r="E524" s="270">
        <f t="shared" si="36"/>
        <v>7.9228500000000022</v>
      </c>
    </row>
    <row r="525" spans="1:5" x14ac:dyDescent="0.5">
      <c r="A525" s="243">
        <f t="shared" si="37"/>
        <v>0.49400000000000038</v>
      </c>
      <c r="B525" s="243">
        <f t="shared" si="34"/>
        <v>0.50599999999999956</v>
      </c>
      <c r="C525" s="82"/>
      <c r="D525" s="270">
        <f t="shared" si="35"/>
        <v>3.8021222675552719</v>
      </c>
      <c r="E525" s="270">
        <f t="shared" si="36"/>
        <v>7.9303000000000026</v>
      </c>
    </row>
    <row r="526" spans="1:5" x14ac:dyDescent="0.5">
      <c r="A526" s="243">
        <f t="shared" si="37"/>
        <v>0.49500000000000038</v>
      </c>
      <c r="B526" s="243">
        <f t="shared" si="34"/>
        <v>0.50499999999999967</v>
      </c>
      <c r="C526" s="82"/>
      <c r="D526" s="270">
        <f t="shared" si="35"/>
        <v>3.8240879727323795</v>
      </c>
      <c r="E526" s="270">
        <f t="shared" si="36"/>
        <v>7.937750000000003</v>
      </c>
    </row>
    <row r="527" spans="1:5" x14ac:dyDescent="0.5">
      <c r="A527" s="243">
        <f t="shared" si="37"/>
        <v>0.49600000000000039</v>
      </c>
      <c r="B527" s="243">
        <f t="shared" si="34"/>
        <v>0.50399999999999956</v>
      </c>
      <c r="C527" s="82"/>
      <c r="D527" s="270">
        <f t="shared" si="35"/>
        <v>3.8460536779094854</v>
      </c>
      <c r="E527" s="270">
        <f t="shared" si="36"/>
        <v>7.9452000000000016</v>
      </c>
    </row>
    <row r="528" spans="1:5" x14ac:dyDescent="0.5">
      <c r="A528" s="243">
        <f t="shared" si="37"/>
        <v>0.49700000000000039</v>
      </c>
      <c r="B528" s="243">
        <f t="shared" si="34"/>
        <v>0.50299999999999967</v>
      </c>
      <c r="C528" s="82"/>
      <c r="D528" s="270">
        <f t="shared" si="35"/>
        <v>3.8680193830865939</v>
      </c>
      <c r="E528" s="270">
        <f t="shared" si="36"/>
        <v>7.9526500000000029</v>
      </c>
    </row>
    <row r="529" spans="1:5" x14ac:dyDescent="0.5">
      <c r="A529" s="243">
        <f t="shared" si="37"/>
        <v>0.49800000000000039</v>
      </c>
      <c r="B529" s="243">
        <f t="shared" si="34"/>
        <v>0.50199999999999956</v>
      </c>
      <c r="C529" s="82"/>
      <c r="D529" s="270">
        <f t="shared" si="35"/>
        <v>3.8899850882637006</v>
      </c>
      <c r="E529" s="270">
        <f t="shared" si="36"/>
        <v>7.9601000000000024</v>
      </c>
    </row>
    <row r="530" spans="1:5" x14ac:dyDescent="0.5">
      <c r="A530" s="243">
        <f t="shared" si="37"/>
        <v>0.49900000000000039</v>
      </c>
      <c r="B530" s="243">
        <f t="shared" si="34"/>
        <v>0.50099999999999967</v>
      </c>
      <c r="C530" s="82"/>
      <c r="D530" s="270">
        <f t="shared" si="35"/>
        <v>3.9119507934408086</v>
      </c>
      <c r="E530" s="270">
        <f t="shared" si="36"/>
        <v>7.9675500000000028</v>
      </c>
    </row>
    <row r="531" spans="1:5" x14ac:dyDescent="0.5">
      <c r="A531" s="243">
        <f t="shared" si="37"/>
        <v>0.50000000000000033</v>
      </c>
      <c r="B531" s="243">
        <f t="shared" si="34"/>
        <v>0.49999999999999967</v>
      </c>
      <c r="C531" s="82"/>
      <c r="D531" s="270">
        <f t="shared" si="35"/>
        <v>3.9339164986179163</v>
      </c>
      <c r="E531" s="270">
        <f t="shared" si="36"/>
        <v>7.9750000000000014</v>
      </c>
    </row>
    <row r="532" spans="1:5" x14ac:dyDescent="0.5">
      <c r="A532" s="243">
        <f t="shared" si="37"/>
        <v>0.50100000000000033</v>
      </c>
      <c r="B532" s="243">
        <f t="shared" si="34"/>
        <v>0.49899999999999967</v>
      </c>
      <c r="C532" s="82"/>
      <c r="D532" s="270">
        <f t="shared" si="35"/>
        <v>3.9558822037950234</v>
      </c>
      <c r="E532" s="270">
        <f t="shared" si="36"/>
        <v>7.9824500000000018</v>
      </c>
    </row>
    <row r="533" spans="1:5" x14ac:dyDescent="0.5">
      <c r="A533" s="243">
        <f t="shared" si="37"/>
        <v>0.50200000000000033</v>
      </c>
      <c r="B533" s="243">
        <f t="shared" si="34"/>
        <v>0.49799999999999967</v>
      </c>
      <c r="C533" s="82"/>
      <c r="D533" s="270">
        <f t="shared" si="35"/>
        <v>3.977847908972131</v>
      </c>
      <c r="E533" s="270">
        <f t="shared" si="36"/>
        <v>7.9899000000000022</v>
      </c>
    </row>
    <row r="534" spans="1:5" x14ac:dyDescent="0.5">
      <c r="A534" s="243">
        <f t="shared" si="37"/>
        <v>0.50300000000000034</v>
      </c>
      <c r="B534" s="243">
        <f t="shared" si="34"/>
        <v>0.49699999999999966</v>
      </c>
      <c r="C534" s="82"/>
      <c r="D534" s="270">
        <f t="shared" si="35"/>
        <v>3.9998136141492386</v>
      </c>
      <c r="E534" s="270">
        <f t="shared" si="36"/>
        <v>7.9973500000000026</v>
      </c>
    </row>
    <row r="535" spans="1:5" x14ac:dyDescent="0.5">
      <c r="A535" s="243">
        <f t="shared" si="37"/>
        <v>0.50400000000000034</v>
      </c>
      <c r="B535" s="243">
        <f t="shared" si="34"/>
        <v>0.49599999999999966</v>
      </c>
      <c r="C535" s="82"/>
      <c r="D535" s="270">
        <f t="shared" si="35"/>
        <v>4.0217793193263471</v>
      </c>
      <c r="E535" s="270">
        <f t="shared" si="36"/>
        <v>8.004800000000003</v>
      </c>
    </row>
    <row r="536" spans="1:5" x14ac:dyDescent="0.5">
      <c r="A536" s="243">
        <f t="shared" si="37"/>
        <v>0.50500000000000034</v>
      </c>
      <c r="B536" s="243">
        <f t="shared" si="34"/>
        <v>0.49499999999999966</v>
      </c>
      <c r="C536" s="82"/>
      <c r="D536" s="270">
        <f t="shared" si="35"/>
        <v>4.0437450245034521</v>
      </c>
      <c r="E536" s="270">
        <f t="shared" si="36"/>
        <v>8.0122500000000016</v>
      </c>
    </row>
    <row r="537" spans="1:5" x14ac:dyDescent="0.5">
      <c r="A537" s="243">
        <f t="shared" si="37"/>
        <v>0.50600000000000034</v>
      </c>
      <c r="B537" s="243">
        <f t="shared" si="34"/>
        <v>0.49399999999999966</v>
      </c>
      <c r="C537" s="82"/>
      <c r="D537" s="270">
        <f t="shared" si="35"/>
        <v>4.0657107296805624</v>
      </c>
      <c r="E537" s="270">
        <f t="shared" si="36"/>
        <v>8.019700000000002</v>
      </c>
    </row>
    <row r="538" spans="1:5" x14ac:dyDescent="0.5">
      <c r="A538" s="243">
        <f t="shared" si="37"/>
        <v>0.50700000000000034</v>
      </c>
      <c r="B538" s="243">
        <f t="shared" si="34"/>
        <v>0.49299999999999966</v>
      </c>
      <c r="C538" s="82"/>
      <c r="D538" s="270">
        <f t="shared" si="35"/>
        <v>4.0876764348576682</v>
      </c>
      <c r="E538" s="270">
        <f t="shared" si="36"/>
        <v>8.0271500000000024</v>
      </c>
    </row>
    <row r="539" spans="1:5" x14ac:dyDescent="0.5">
      <c r="A539" s="243">
        <f t="shared" si="37"/>
        <v>0.50800000000000034</v>
      </c>
      <c r="B539" s="243">
        <f t="shared" si="34"/>
        <v>0.49199999999999966</v>
      </c>
      <c r="C539" s="82"/>
      <c r="D539" s="270">
        <f t="shared" si="35"/>
        <v>4.1096421400347749</v>
      </c>
      <c r="E539" s="270">
        <f t="shared" si="36"/>
        <v>8.0346000000000011</v>
      </c>
    </row>
    <row r="540" spans="1:5" x14ac:dyDescent="0.5">
      <c r="A540" s="243">
        <f t="shared" si="37"/>
        <v>0.50900000000000034</v>
      </c>
      <c r="B540" s="243">
        <f t="shared" si="34"/>
        <v>0.49099999999999966</v>
      </c>
      <c r="C540" s="82"/>
      <c r="D540" s="270">
        <f t="shared" si="35"/>
        <v>4.1316078452118816</v>
      </c>
      <c r="E540" s="270">
        <f t="shared" si="36"/>
        <v>8.0420500000000033</v>
      </c>
    </row>
    <row r="541" spans="1:5" x14ac:dyDescent="0.5">
      <c r="A541" s="243">
        <f t="shared" si="37"/>
        <v>0.51000000000000034</v>
      </c>
      <c r="B541" s="243">
        <f t="shared" si="34"/>
        <v>0.48999999999999966</v>
      </c>
      <c r="C541" s="82"/>
      <c r="D541" s="270">
        <f t="shared" si="35"/>
        <v>4.153573550388991</v>
      </c>
      <c r="E541" s="270">
        <f t="shared" si="36"/>
        <v>8.0495000000000019</v>
      </c>
    </row>
    <row r="542" spans="1:5" x14ac:dyDescent="0.5">
      <c r="A542" s="243">
        <f t="shared" si="37"/>
        <v>0.51100000000000034</v>
      </c>
      <c r="B542" s="243">
        <f t="shared" si="34"/>
        <v>0.48899999999999966</v>
      </c>
      <c r="C542" s="82"/>
      <c r="D542" s="270">
        <f t="shared" si="35"/>
        <v>4.1755392555660986</v>
      </c>
      <c r="E542" s="270">
        <f t="shared" si="36"/>
        <v>8.0569500000000023</v>
      </c>
    </row>
    <row r="543" spans="1:5" x14ac:dyDescent="0.5">
      <c r="A543" s="243">
        <f t="shared" si="37"/>
        <v>0.51200000000000034</v>
      </c>
      <c r="B543" s="243">
        <f t="shared" ref="B543:B606" si="38">1-A543</f>
        <v>0.48799999999999966</v>
      </c>
      <c r="C543" s="82"/>
      <c r="D543" s="270">
        <f t="shared" si="35"/>
        <v>4.1975049607432071</v>
      </c>
      <c r="E543" s="270">
        <f t="shared" si="36"/>
        <v>8.0644000000000027</v>
      </c>
    </row>
    <row r="544" spans="1:5" x14ac:dyDescent="0.5">
      <c r="A544" s="243">
        <f t="shared" si="37"/>
        <v>0.51300000000000034</v>
      </c>
      <c r="B544" s="243">
        <f t="shared" si="38"/>
        <v>0.48699999999999966</v>
      </c>
      <c r="C544" s="82"/>
      <c r="D544" s="270">
        <f t="shared" ref="D544:D607" si="39">SQRT((A544*$B$7)^2+(B544*$B$8)^2+2*$B$7*A544*$B$8*B544*$D$12)</f>
        <v>4.2194706659203129</v>
      </c>
      <c r="E544" s="270">
        <f t="shared" ref="E544:E607" si="40">+A544*$B$5+B544*$B$6</f>
        <v>8.0718500000000031</v>
      </c>
    </row>
    <row r="545" spans="1:5" x14ac:dyDescent="0.5">
      <c r="A545" s="243">
        <f t="shared" si="37"/>
        <v>0.51400000000000035</v>
      </c>
      <c r="B545" s="243">
        <f t="shared" si="38"/>
        <v>0.48599999999999965</v>
      </c>
      <c r="C545" s="82"/>
      <c r="D545" s="270">
        <f t="shared" si="39"/>
        <v>4.2414363710974206</v>
      </c>
      <c r="E545" s="270">
        <f t="shared" si="40"/>
        <v>8.0793000000000017</v>
      </c>
    </row>
    <row r="546" spans="1:5" x14ac:dyDescent="0.5">
      <c r="A546" s="243">
        <f t="shared" ref="A546:A609" si="41">+A545+0.1%</f>
        <v>0.51500000000000035</v>
      </c>
      <c r="B546" s="243">
        <f t="shared" si="38"/>
        <v>0.48499999999999965</v>
      </c>
      <c r="C546" s="82"/>
      <c r="D546" s="270">
        <f t="shared" si="39"/>
        <v>4.2634020762745282</v>
      </c>
      <c r="E546" s="270">
        <f t="shared" si="40"/>
        <v>8.0867500000000021</v>
      </c>
    </row>
    <row r="547" spans="1:5" x14ac:dyDescent="0.5">
      <c r="A547" s="243">
        <f t="shared" si="41"/>
        <v>0.51600000000000035</v>
      </c>
      <c r="B547" s="243">
        <f t="shared" si="38"/>
        <v>0.48399999999999965</v>
      </c>
      <c r="C547" s="82"/>
      <c r="D547" s="270">
        <f t="shared" si="39"/>
        <v>4.2853677814516367</v>
      </c>
      <c r="E547" s="270">
        <f t="shared" si="40"/>
        <v>8.0942000000000025</v>
      </c>
    </row>
    <row r="548" spans="1:5" x14ac:dyDescent="0.5">
      <c r="A548" s="243">
        <f t="shared" si="41"/>
        <v>0.51700000000000035</v>
      </c>
      <c r="B548" s="243">
        <f t="shared" si="38"/>
        <v>0.48299999999999965</v>
      </c>
      <c r="C548" s="82"/>
      <c r="D548" s="270">
        <f t="shared" si="39"/>
        <v>4.3073334866287443</v>
      </c>
      <c r="E548" s="270">
        <f t="shared" si="40"/>
        <v>8.1016500000000029</v>
      </c>
    </row>
    <row r="549" spans="1:5" x14ac:dyDescent="0.5">
      <c r="A549" s="243">
        <f t="shared" si="41"/>
        <v>0.51800000000000035</v>
      </c>
      <c r="B549" s="243">
        <f t="shared" si="38"/>
        <v>0.48199999999999965</v>
      </c>
      <c r="C549" s="82"/>
      <c r="D549" s="270">
        <f t="shared" si="39"/>
        <v>4.329299191805851</v>
      </c>
      <c r="E549" s="270">
        <f t="shared" si="40"/>
        <v>8.1091000000000015</v>
      </c>
    </row>
    <row r="550" spans="1:5" x14ac:dyDescent="0.5">
      <c r="A550" s="243">
        <f t="shared" si="41"/>
        <v>0.51900000000000035</v>
      </c>
      <c r="B550" s="243">
        <f t="shared" si="38"/>
        <v>0.48099999999999965</v>
      </c>
      <c r="C550" s="82"/>
      <c r="D550" s="270">
        <f t="shared" si="39"/>
        <v>4.3512648969829586</v>
      </c>
      <c r="E550" s="270">
        <f t="shared" si="40"/>
        <v>8.1165500000000019</v>
      </c>
    </row>
    <row r="551" spans="1:5" x14ac:dyDescent="0.5">
      <c r="A551" s="243">
        <f t="shared" si="41"/>
        <v>0.52000000000000035</v>
      </c>
      <c r="B551" s="243">
        <f t="shared" si="38"/>
        <v>0.47999999999999965</v>
      </c>
      <c r="C551" s="82"/>
      <c r="D551" s="270">
        <f t="shared" si="39"/>
        <v>4.3732306021600662</v>
      </c>
      <c r="E551" s="270">
        <f t="shared" si="40"/>
        <v>8.1240000000000023</v>
      </c>
    </row>
    <row r="552" spans="1:5" x14ac:dyDescent="0.5">
      <c r="A552" s="243">
        <f t="shared" si="41"/>
        <v>0.52100000000000035</v>
      </c>
      <c r="B552" s="243">
        <f t="shared" si="38"/>
        <v>0.47899999999999965</v>
      </c>
      <c r="C552" s="82"/>
      <c r="D552" s="270">
        <f t="shared" si="39"/>
        <v>4.3951963073371738</v>
      </c>
      <c r="E552" s="270">
        <f t="shared" si="40"/>
        <v>8.131450000000001</v>
      </c>
    </row>
    <row r="553" spans="1:5" x14ac:dyDescent="0.5">
      <c r="A553" s="243">
        <f t="shared" si="41"/>
        <v>0.52200000000000035</v>
      </c>
      <c r="B553" s="243">
        <f t="shared" si="38"/>
        <v>0.47799999999999965</v>
      </c>
      <c r="C553" s="82"/>
      <c r="D553" s="270">
        <f t="shared" si="39"/>
        <v>4.4171620125142823</v>
      </c>
      <c r="E553" s="270">
        <f t="shared" si="40"/>
        <v>8.1389000000000031</v>
      </c>
    </row>
    <row r="554" spans="1:5" x14ac:dyDescent="0.5">
      <c r="A554" s="243">
        <f t="shared" si="41"/>
        <v>0.52300000000000035</v>
      </c>
      <c r="B554" s="243">
        <f t="shared" si="38"/>
        <v>0.47699999999999965</v>
      </c>
      <c r="C554" s="82"/>
      <c r="D554" s="270">
        <f t="shared" si="39"/>
        <v>4.4391277176913881</v>
      </c>
      <c r="E554" s="270">
        <f t="shared" si="40"/>
        <v>8.1463500000000018</v>
      </c>
    </row>
    <row r="555" spans="1:5" x14ac:dyDescent="0.5">
      <c r="A555" s="243">
        <f t="shared" si="41"/>
        <v>0.52400000000000035</v>
      </c>
      <c r="B555" s="243">
        <f t="shared" si="38"/>
        <v>0.47599999999999965</v>
      </c>
      <c r="C555" s="82"/>
      <c r="D555" s="270">
        <f t="shared" si="39"/>
        <v>4.4610934228684958</v>
      </c>
      <c r="E555" s="270">
        <f t="shared" si="40"/>
        <v>8.1538000000000022</v>
      </c>
    </row>
    <row r="556" spans="1:5" x14ac:dyDescent="0.5">
      <c r="A556" s="243">
        <f t="shared" si="41"/>
        <v>0.52500000000000036</v>
      </c>
      <c r="B556" s="243">
        <f t="shared" si="38"/>
        <v>0.47499999999999964</v>
      </c>
      <c r="C556" s="82"/>
      <c r="D556" s="270">
        <f t="shared" si="39"/>
        <v>4.4830591280456042</v>
      </c>
      <c r="E556" s="270">
        <f t="shared" si="40"/>
        <v>8.1612500000000026</v>
      </c>
    </row>
    <row r="557" spans="1:5" x14ac:dyDescent="0.5">
      <c r="A557" s="243">
        <f t="shared" si="41"/>
        <v>0.52600000000000036</v>
      </c>
      <c r="B557" s="243">
        <f t="shared" si="38"/>
        <v>0.47399999999999964</v>
      </c>
      <c r="C557" s="82"/>
      <c r="D557" s="270">
        <f t="shared" si="39"/>
        <v>4.5050248332227101</v>
      </c>
      <c r="E557" s="270">
        <f t="shared" si="40"/>
        <v>8.168700000000003</v>
      </c>
    </row>
    <row r="558" spans="1:5" x14ac:dyDescent="0.5">
      <c r="A558" s="243">
        <f t="shared" si="41"/>
        <v>0.52700000000000036</v>
      </c>
      <c r="B558" s="243">
        <f t="shared" si="38"/>
        <v>0.47299999999999964</v>
      </c>
      <c r="C558" s="82"/>
      <c r="D558" s="270">
        <f t="shared" si="39"/>
        <v>4.5269905383998195</v>
      </c>
      <c r="E558" s="270">
        <f t="shared" si="40"/>
        <v>8.1761500000000034</v>
      </c>
    </row>
    <row r="559" spans="1:5" x14ac:dyDescent="0.5">
      <c r="A559" s="243">
        <f t="shared" si="41"/>
        <v>0.52800000000000036</v>
      </c>
      <c r="B559" s="243">
        <f t="shared" si="38"/>
        <v>0.47199999999999964</v>
      </c>
      <c r="C559" s="82"/>
      <c r="D559" s="270">
        <f t="shared" si="39"/>
        <v>4.5489562435769262</v>
      </c>
      <c r="E559" s="270">
        <f t="shared" si="40"/>
        <v>8.183600000000002</v>
      </c>
    </row>
    <row r="560" spans="1:5" x14ac:dyDescent="0.5">
      <c r="A560" s="243">
        <f t="shared" si="41"/>
        <v>0.52900000000000036</v>
      </c>
      <c r="B560" s="243">
        <f t="shared" si="38"/>
        <v>0.47099999999999964</v>
      </c>
      <c r="C560" s="82"/>
      <c r="D560" s="270">
        <f t="shared" si="39"/>
        <v>4.5709219487540338</v>
      </c>
      <c r="E560" s="270">
        <f t="shared" si="40"/>
        <v>8.1910500000000024</v>
      </c>
    </row>
    <row r="561" spans="1:5" x14ac:dyDescent="0.5">
      <c r="A561" s="243">
        <f t="shared" si="41"/>
        <v>0.53000000000000036</v>
      </c>
      <c r="B561" s="243">
        <f t="shared" si="38"/>
        <v>0.46999999999999964</v>
      </c>
      <c r="C561" s="82"/>
      <c r="D561" s="270">
        <f t="shared" si="39"/>
        <v>4.5928876539311423</v>
      </c>
      <c r="E561" s="270">
        <f t="shared" si="40"/>
        <v>8.1985000000000028</v>
      </c>
    </row>
    <row r="562" spans="1:5" x14ac:dyDescent="0.5">
      <c r="A562" s="243">
        <f t="shared" si="41"/>
        <v>0.53100000000000036</v>
      </c>
      <c r="B562" s="243">
        <f t="shared" si="38"/>
        <v>0.46899999999999964</v>
      </c>
      <c r="C562" s="82"/>
      <c r="D562" s="270">
        <f t="shared" si="39"/>
        <v>4.614853359108249</v>
      </c>
      <c r="E562" s="270">
        <f t="shared" si="40"/>
        <v>8.2059500000000014</v>
      </c>
    </row>
    <row r="563" spans="1:5" x14ac:dyDescent="0.5">
      <c r="A563" s="243">
        <f t="shared" si="41"/>
        <v>0.53200000000000036</v>
      </c>
      <c r="B563" s="243">
        <f t="shared" si="38"/>
        <v>0.46799999999999964</v>
      </c>
      <c r="C563" s="82"/>
      <c r="D563" s="270">
        <f t="shared" si="39"/>
        <v>4.6368190642853548</v>
      </c>
      <c r="E563" s="270">
        <f t="shared" si="40"/>
        <v>8.2134000000000018</v>
      </c>
    </row>
    <row r="564" spans="1:5" x14ac:dyDescent="0.5">
      <c r="A564" s="243">
        <f t="shared" si="41"/>
        <v>0.53300000000000036</v>
      </c>
      <c r="B564" s="243">
        <f t="shared" si="38"/>
        <v>0.46699999999999964</v>
      </c>
      <c r="C564" s="82"/>
      <c r="D564" s="270">
        <f t="shared" si="39"/>
        <v>4.6587847694624642</v>
      </c>
      <c r="E564" s="270">
        <f t="shared" si="40"/>
        <v>8.2208500000000022</v>
      </c>
    </row>
    <row r="565" spans="1:5" x14ac:dyDescent="0.5">
      <c r="A565" s="243">
        <f t="shared" si="41"/>
        <v>0.53400000000000036</v>
      </c>
      <c r="B565" s="243">
        <f t="shared" si="38"/>
        <v>0.46599999999999964</v>
      </c>
      <c r="C565" s="82"/>
      <c r="D565" s="270">
        <f t="shared" si="39"/>
        <v>4.6807504746395701</v>
      </c>
      <c r="E565" s="270">
        <f t="shared" si="40"/>
        <v>8.2283000000000026</v>
      </c>
    </row>
    <row r="566" spans="1:5" x14ac:dyDescent="0.5">
      <c r="A566" s="243">
        <f t="shared" si="41"/>
        <v>0.53500000000000036</v>
      </c>
      <c r="B566" s="243">
        <f t="shared" si="38"/>
        <v>0.46499999999999964</v>
      </c>
      <c r="C566" s="82"/>
      <c r="D566" s="270">
        <f t="shared" si="39"/>
        <v>4.7027161798166777</v>
      </c>
      <c r="E566" s="270">
        <f t="shared" si="40"/>
        <v>8.235750000000003</v>
      </c>
    </row>
    <row r="567" spans="1:5" x14ac:dyDescent="0.5">
      <c r="A567" s="243">
        <f t="shared" si="41"/>
        <v>0.53600000000000037</v>
      </c>
      <c r="B567" s="243">
        <f t="shared" si="38"/>
        <v>0.46399999999999963</v>
      </c>
      <c r="C567" s="82"/>
      <c r="D567" s="270">
        <f t="shared" si="39"/>
        <v>4.7246818849937879</v>
      </c>
      <c r="E567" s="270">
        <f t="shared" si="40"/>
        <v>8.2432000000000016</v>
      </c>
    </row>
    <row r="568" spans="1:5" x14ac:dyDescent="0.5">
      <c r="A568" s="243">
        <f t="shared" si="41"/>
        <v>0.53700000000000037</v>
      </c>
      <c r="B568" s="243">
        <f t="shared" si="38"/>
        <v>0.46299999999999963</v>
      </c>
      <c r="C568" s="82"/>
      <c r="D568" s="270">
        <f t="shared" si="39"/>
        <v>4.7466475901708947</v>
      </c>
      <c r="E568" s="270">
        <f t="shared" si="40"/>
        <v>8.250650000000002</v>
      </c>
    </row>
    <row r="569" spans="1:5" x14ac:dyDescent="0.5">
      <c r="A569" s="243">
        <f t="shared" si="41"/>
        <v>0.53800000000000037</v>
      </c>
      <c r="B569" s="243">
        <f t="shared" si="38"/>
        <v>0.46199999999999963</v>
      </c>
      <c r="C569" s="82"/>
      <c r="D569" s="270">
        <f t="shared" si="39"/>
        <v>4.7686132953480014</v>
      </c>
      <c r="E569" s="270">
        <f t="shared" si="40"/>
        <v>8.2581000000000024</v>
      </c>
    </row>
    <row r="570" spans="1:5" x14ac:dyDescent="0.5">
      <c r="A570" s="243">
        <f t="shared" si="41"/>
        <v>0.53900000000000037</v>
      </c>
      <c r="B570" s="243">
        <f t="shared" si="38"/>
        <v>0.46099999999999963</v>
      </c>
      <c r="C570" s="82"/>
      <c r="D570" s="270">
        <f t="shared" si="39"/>
        <v>4.7905790005251099</v>
      </c>
      <c r="E570" s="270">
        <f t="shared" si="40"/>
        <v>8.2655500000000028</v>
      </c>
    </row>
    <row r="571" spans="1:5" x14ac:dyDescent="0.5">
      <c r="A571" s="243">
        <f t="shared" si="41"/>
        <v>0.54000000000000037</v>
      </c>
      <c r="B571" s="243">
        <f t="shared" si="38"/>
        <v>0.45999999999999963</v>
      </c>
      <c r="C571" s="82"/>
      <c r="D571" s="270">
        <f t="shared" si="39"/>
        <v>4.8125447057022166</v>
      </c>
      <c r="E571" s="270">
        <f t="shared" si="40"/>
        <v>8.2730000000000032</v>
      </c>
    </row>
    <row r="572" spans="1:5" x14ac:dyDescent="0.5">
      <c r="A572" s="243">
        <f t="shared" si="41"/>
        <v>0.54100000000000037</v>
      </c>
      <c r="B572" s="243">
        <f t="shared" si="38"/>
        <v>0.45899999999999963</v>
      </c>
      <c r="C572" s="82"/>
      <c r="D572" s="270">
        <f t="shared" si="39"/>
        <v>4.8345104108793233</v>
      </c>
      <c r="E572" s="270">
        <f t="shared" si="40"/>
        <v>8.2804500000000019</v>
      </c>
    </row>
    <row r="573" spans="1:5" x14ac:dyDescent="0.5">
      <c r="A573" s="243">
        <f t="shared" si="41"/>
        <v>0.54200000000000037</v>
      </c>
      <c r="B573" s="243">
        <f t="shared" si="38"/>
        <v>0.45799999999999963</v>
      </c>
      <c r="C573" s="82"/>
      <c r="D573" s="270">
        <f t="shared" si="39"/>
        <v>4.85647611605643</v>
      </c>
      <c r="E573" s="270">
        <f t="shared" si="40"/>
        <v>8.2879000000000023</v>
      </c>
    </row>
    <row r="574" spans="1:5" x14ac:dyDescent="0.5">
      <c r="A574" s="243">
        <f t="shared" si="41"/>
        <v>0.54300000000000037</v>
      </c>
      <c r="B574" s="243">
        <f t="shared" si="38"/>
        <v>0.45699999999999963</v>
      </c>
      <c r="C574" s="82"/>
      <c r="D574" s="270">
        <f t="shared" si="39"/>
        <v>4.8784418212335385</v>
      </c>
      <c r="E574" s="270">
        <f t="shared" si="40"/>
        <v>8.2953500000000027</v>
      </c>
    </row>
    <row r="575" spans="1:5" x14ac:dyDescent="0.5">
      <c r="A575" s="243">
        <f t="shared" si="41"/>
        <v>0.54400000000000037</v>
      </c>
      <c r="B575" s="243">
        <f t="shared" si="38"/>
        <v>0.45599999999999963</v>
      </c>
      <c r="C575" s="82"/>
      <c r="D575" s="270">
        <f t="shared" si="39"/>
        <v>4.9004075264106453</v>
      </c>
      <c r="E575" s="270">
        <f t="shared" si="40"/>
        <v>8.3028000000000031</v>
      </c>
    </row>
    <row r="576" spans="1:5" x14ac:dyDescent="0.5">
      <c r="A576" s="243">
        <f t="shared" si="41"/>
        <v>0.54500000000000037</v>
      </c>
      <c r="B576" s="243">
        <f t="shared" si="38"/>
        <v>0.45499999999999963</v>
      </c>
      <c r="C576" s="82"/>
      <c r="D576" s="270">
        <f t="shared" si="39"/>
        <v>4.9223732315877546</v>
      </c>
      <c r="E576" s="270">
        <f t="shared" si="40"/>
        <v>8.3102500000000017</v>
      </c>
    </row>
    <row r="577" spans="1:5" x14ac:dyDescent="0.5">
      <c r="A577" s="243">
        <f t="shared" si="41"/>
        <v>0.54600000000000037</v>
      </c>
      <c r="B577" s="243">
        <f t="shared" si="38"/>
        <v>0.45399999999999963</v>
      </c>
      <c r="C577" s="82"/>
      <c r="D577" s="270">
        <f t="shared" si="39"/>
        <v>4.9443389367648631</v>
      </c>
      <c r="E577" s="270">
        <f t="shared" si="40"/>
        <v>8.3177000000000021</v>
      </c>
    </row>
    <row r="578" spans="1:5" x14ac:dyDescent="0.5">
      <c r="A578" s="243">
        <f t="shared" si="41"/>
        <v>0.54700000000000037</v>
      </c>
      <c r="B578" s="243">
        <f t="shared" si="38"/>
        <v>0.45299999999999963</v>
      </c>
      <c r="C578" s="82"/>
      <c r="D578" s="270">
        <f t="shared" si="39"/>
        <v>4.9663046419419699</v>
      </c>
      <c r="E578" s="270">
        <f t="shared" si="40"/>
        <v>8.3251500000000025</v>
      </c>
    </row>
    <row r="579" spans="1:5" x14ac:dyDescent="0.5">
      <c r="A579" s="243">
        <f t="shared" si="41"/>
        <v>0.54800000000000038</v>
      </c>
      <c r="B579" s="243">
        <f t="shared" si="38"/>
        <v>0.45199999999999962</v>
      </c>
      <c r="C579" s="82"/>
      <c r="D579" s="270">
        <f t="shared" si="39"/>
        <v>4.9882703471190748</v>
      </c>
      <c r="E579" s="270">
        <f t="shared" si="40"/>
        <v>8.3326000000000029</v>
      </c>
    </row>
    <row r="580" spans="1:5" x14ac:dyDescent="0.5">
      <c r="A580" s="243">
        <f t="shared" si="41"/>
        <v>0.54900000000000038</v>
      </c>
      <c r="B580" s="243">
        <f t="shared" si="38"/>
        <v>0.45099999999999962</v>
      </c>
      <c r="C580" s="82"/>
      <c r="D580" s="270">
        <f t="shared" si="39"/>
        <v>5.0102360522961833</v>
      </c>
      <c r="E580" s="270">
        <f t="shared" si="40"/>
        <v>8.3400500000000015</v>
      </c>
    </row>
    <row r="581" spans="1:5" x14ac:dyDescent="0.5">
      <c r="A581" s="243">
        <f t="shared" si="41"/>
        <v>0.55000000000000038</v>
      </c>
      <c r="B581" s="243">
        <f t="shared" si="38"/>
        <v>0.44999999999999962</v>
      </c>
      <c r="C581" s="82"/>
      <c r="D581" s="270">
        <f t="shared" si="39"/>
        <v>5.0322017574732918</v>
      </c>
      <c r="E581" s="270">
        <f t="shared" si="40"/>
        <v>8.3475000000000019</v>
      </c>
    </row>
    <row r="582" spans="1:5" x14ac:dyDescent="0.5">
      <c r="A582" s="243">
        <f t="shared" si="41"/>
        <v>0.55100000000000038</v>
      </c>
      <c r="B582" s="243">
        <f t="shared" si="38"/>
        <v>0.44899999999999962</v>
      </c>
      <c r="C582" s="82"/>
      <c r="D582" s="270">
        <f t="shared" si="39"/>
        <v>5.0541674626503994</v>
      </c>
      <c r="E582" s="270">
        <f t="shared" si="40"/>
        <v>8.3549500000000023</v>
      </c>
    </row>
    <row r="583" spans="1:5" x14ac:dyDescent="0.5">
      <c r="A583" s="243">
        <f t="shared" si="41"/>
        <v>0.55200000000000038</v>
      </c>
      <c r="B583" s="243">
        <f t="shared" si="38"/>
        <v>0.44799999999999962</v>
      </c>
      <c r="C583" s="82"/>
      <c r="D583" s="270">
        <f t="shared" si="39"/>
        <v>5.0761331678275043</v>
      </c>
      <c r="E583" s="270">
        <f t="shared" si="40"/>
        <v>8.3624000000000027</v>
      </c>
    </row>
    <row r="584" spans="1:5" x14ac:dyDescent="0.5">
      <c r="A584" s="243">
        <f t="shared" si="41"/>
        <v>0.55300000000000038</v>
      </c>
      <c r="B584" s="243">
        <f t="shared" si="38"/>
        <v>0.44699999999999962</v>
      </c>
      <c r="C584" s="82"/>
      <c r="D584" s="270">
        <f t="shared" si="39"/>
        <v>5.0980988730046146</v>
      </c>
      <c r="E584" s="270">
        <f t="shared" si="40"/>
        <v>8.3698500000000031</v>
      </c>
    </row>
    <row r="585" spans="1:5" x14ac:dyDescent="0.5">
      <c r="A585" s="243">
        <f t="shared" si="41"/>
        <v>0.55400000000000038</v>
      </c>
      <c r="B585" s="243">
        <f t="shared" si="38"/>
        <v>0.44599999999999962</v>
      </c>
      <c r="C585" s="82"/>
      <c r="D585" s="270">
        <f t="shared" si="39"/>
        <v>5.1200645781817213</v>
      </c>
      <c r="E585" s="270">
        <f t="shared" si="40"/>
        <v>8.3773000000000017</v>
      </c>
    </row>
    <row r="586" spans="1:5" x14ac:dyDescent="0.5">
      <c r="A586" s="243">
        <f t="shared" si="41"/>
        <v>0.55500000000000038</v>
      </c>
      <c r="B586" s="243">
        <f t="shared" si="38"/>
        <v>0.44499999999999962</v>
      </c>
      <c r="C586" s="82"/>
      <c r="D586" s="270">
        <f t="shared" si="39"/>
        <v>5.1420302833588307</v>
      </c>
      <c r="E586" s="270">
        <f t="shared" si="40"/>
        <v>8.3847500000000021</v>
      </c>
    </row>
    <row r="587" spans="1:5" x14ac:dyDescent="0.5">
      <c r="A587" s="243">
        <f t="shared" si="41"/>
        <v>0.55600000000000038</v>
      </c>
      <c r="B587" s="243">
        <f t="shared" si="38"/>
        <v>0.44399999999999962</v>
      </c>
      <c r="C587" s="82"/>
      <c r="D587" s="270">
        <f t="shared" si="39"/>
        <v>5.1639959885359357</v>
      </c>
      <c r="E587" s="270">
        <f t="shared" si="40"/>
        <v>8.3922000000000025</v>
      </c>
    </row>
    <row r="588" spans="1:5" x14ac:dyDescent="0.5">
      <c r="A588" s="243">
        <f t="shared" si="41"/>
        <v>0.55700000000000038</v>
      </c>
      <c r="B588" s="243">
        <f t="shared" si="38"/>
        <v>0.44299999999999962</v>
      </c>
      <c r="C588" s="82"/>
      <c r="D588" s="270">
        <f t="shared" si="39"/>
        <v>5.1859616937130451</v>
      </c>
      <c r="E588" s="270">
        <f t="shared" si="40"/>
        <v>8.3996500000000029</v>
      </c>
    </row>
    <row r="589" spans="1:5" x14ac:dyDescent="0.5">
      <c r="A589" s="243">
        <f t="shared" si="41"/>
        <v>0.55800000000000038</v>
      </c>
      <c r="B589" s="243">
        <f t="shared" si="38"/>
        <v>0.44199999999999962</v>
      </c>
      <c r="C589" s="82"/>
      <c r="D589" s="270">
        <f t="shared" si="39"/>
        <v>5.2079273988901518</v>
      </c>
      <c r="E589" s="270">
        <f t="shared" si="40"/>
        <v>8.4071000000000033</v>
      </c>
    </row>
    <row r="590" spans="1:5" x14ac:dyDescent="0.5">
      <c r="A590" s="243">
        <f t="shared" si="41"/>
        <v>0.55900000000000039</v>
      </c>
      <c r="B590" s="243">
        <f t="shared" si="38"/>
        <v>0.44099999999999961</v>
      </c>
      <c r="C590" s="82"/>
      <c r="D590" s="270">
        <f t="shared" si="39"/>
        <v>5.2298931040672585</v>
      </c>
      <c r="E590" s="270">
        <f t="shared" si="40"/>
        <v>8.414550000000002</v>
      </c>
    </row>
    <row r="591" spans="1:5" x14ac:dyDescent="0.5">
      <c r="A591" s="243">
        <f t="shared" si="41"/>
        <v>0.56000000000000039</v>
      </c>
      <c r="B591" s="243">
        <f t="shared" si="38"/>
        <v>0.43999999999999961</v>
      </c>
      <c r="C591" s="82"/>
      <c r="D591" s="270">
        <f t="shared" si="39"/>
        <v>5.2518588092443661</v>
      </c>
      <c r="E591" s="270">
        <f t="shared" si="40"/>
        <v>8.4220000000000024</v>
      </c>
    </row>
    <row r="592" spans="1:5" x14ac:dyDescent="0.5">
      <c r="A592" s="243">
        <f t="shared" si="41"/>
        <v>0.56100000000000039</v>
      </c>
      <c r="B592" s="243">
        <f t="shared" si="38"/>
        <v>0.43899999999999961</v>
      </c>
      <c r="C592" s="82"/>
      <c r="D592" s="270">
        <f t="shared" si="39"/>
        <v>5.2738245144214755</v>
      </c>
      <c r="E592" s="270">
        <f t="shared" si="40"/>
        <v>8.4294500000000028</v>
      </c>
    </row>
    <row r="593" spans="1:5" x14ac:dyDescent="0.5">
      <c r="A593" s="243">
        <f t="shared" si="41"/>
        <v>0.56200000000000039</v>
      </c>
      <c r="B593" s="243">
        <f t="shared" si="38"/>
        <v>0.43799999999999961</v>
      </c>
      <c r="C593" s="82"/>
      <c r="D593" s="270">
        <f t="shared" si="39"/>
        <v>5.2957902195985822</v>
      </c>
      <c r="E593" s="270">
        <f t="shared" si="40"/>
        <v>8.4369000000000032</v>
      </c>
    </row>
    <row r="594" spans="1:5" x14ac:dyDescent="0.5">
      <c r="A594" s="243">
        <f t="shared" si="41"/>
        <v>0.56300000000000039</v>
      </c>
      <c r="B594" s="243">
        <f t="shared" si="38"/>
        <v>0.43699999999999961</v>
      </c>
      <c r="C594" s="82"/>
      <c r="D594" s="270">
        <f t="shared" si="39"/>
        <v>5.3177559247756916</v>
      </c>
      <c r="E594" s="270">
        <f t="shared" si="40"/>
        <v>8.4443500000000018</v>
      </c>
    </row>
    <row r="595" spans="1:5" x14ac:dyDescent="0.5">
      <c r="A595" s="243">
        <f t="shared" si="41"/>
        <v>0.56400000000000039</v>
      </c>
      <c r="B595" s="243">
        <f t="shared" si="38"/>
        <v>0.43599999999999961</v>
      </c>
      <c r="C595" s="82"/>
      <c r="D595" s="270">
        <f t="shared" si="39"/>
        <v>5.3397216299527956</v>
      </c>
      <c r="E595" s="270">
        <f t="shared" si="40"/>
        <v>8.4518000000000022</v>
      </c>
    </row>
    <row r="596" spans="1:5" x14ac:dyDescent="0.5">
      <c r="A596" s="243">
        <f t="shared" si="41"/>
        <v>0.56500000000000039</v>
      </c>
      <c r="B596" s="243">
        <f t="shared" si="38"/>
        <v>0.43499999999999961</v>
      </c>
      <c r="C596" s="82"/>
      <c r="D596" s="270">
        <f t="shared" si="39"/>
        <v>5.3616873351299041</v>
      </c>
      <c r="E596" s="270">
        <f t="shared" si="40"/>
        <v>8.4592500000000026</v>
      </c>
    </row>
    <row r="597" spans="1:5" x14ac:dyDescent="0.5">
      <c r="A597" s="243">
        <f t="shared" si="41"/>
        <v>0.56600000000000039</v>
      </c>
      <c r="B597" s="243">
        <f t="shared" si="38"/>
        <v>0.43399999999999961</v>
      </c>
      <c r="C597" s="82"/>
      <c r="D597" s="270">
        <f t="shared" si="39"/>
        <v>5.3836530403070109</v>
      </c>
      <c r="E597" s="270">
        <f t="shared" si="40"/>
        <v>8.466700000000003</v>
      </c>
    </row>
    <row r="598" spans="1:5" x14ac:dyDescent="0.5">
      <c r="A598" s="243">
        <f t="shared" si="41"/>
        <v>0.56700000000000039</v>
      </c>
      <c r="B598" s="243">
        <f t="shared" si="38"/>
        <v>0.43299999999999961</v>
      </c>
      <c r="C598" s="82"/>
      <c r="D598" s="270">
        <f t="shared" si="39"/>
        <v>5.4056187454841194</v>
      </c>
      <c r="E598" s="270">
        <f t="shared" si="40"/>
        <v>8.4741500000000016</v>
      </c>
    </row>
    <row r="599" spans="1:5" x14ac:dyDescent="0.5">
      <c r="A599" s="243">
        <f t="shared" si="41"/>
        <v>0.56800000000000039</v>
      </c>
      <c r="B599" s="243">
        <f t="shared" si="38"/>
        <v>0.43199999999999961</v>
      </c>
      <c r="C599" s="82"/>
      <c r="D599" s="270">
        <f t="shared" si="39"/>
        <v>5.4275844506612261</v>
      </c>
      <c r="E599" s="270">
        <f t="shared" si="40"/>
        <v>8.481600000000002</v>
      </c>
    </row>
    <row r="600" spans="1:5" x14ac:dyDescent="0.5">
      <c r="A600" s="243">
        <f t="shared" si="41"/>
        <v>0.56900000000000039</v>
      </c>
      <c r="B600" s="243">
        <f t="shared" si="38"/>
        <v>0.43099999999999961</v>
      </c>
      <c r="C600" s="82"/>
      <c r="D600" s="270">
        <f t="shared" si="39"/>
        <v>5.4495501558383346</v>
      </c>
      <c r="E600" s="270">
        <f t="shared" si="40"/>
        <v>8.4890500000000024</v>
      </c>
    </row>
    <row r="601" spans="1:5" x14ac:dyDescent="0.5">
      <c r="A601" s="243">
        <f t="shared" si="41"/>
        <v>0.5700000000000004</v>
      </c>
      <c r="B601" s="243">
        <f t="shared" si="38"/>
        <v>0.4299999999999996</v>
      </c>
      <c r="C601" s="82"/>
      <c r="D601" s="270">
        <f t="shared" si="39"/>
        <v>5.4715158610154422</v>
      </c>
      <c r="E601" s="270">
        <f t="shared" si="40"/>
        <v>8.4965000000000028</v>
      </c>
    </row>
    <row r="602" spans="1:5" x14ac:dyDescent="0.5">
      <c r="A602" s="243">
        <f t="shared" si="41"/>
        <v>0.5710000000000004</v>
      </c>
      <c r="B602" s="243">
        <f t="shared" si="38"/>
        <v>0.4289999999999996</v>
      </c>
      <c r="C602" s="82"/>
      <c r="D602" s="270">
        <f t="shared" si="39"/>
        <v>5.4934815661925498</v>
      </c>
      <c r="E602" s="270">
        <f t="shared" si="40"/>
        <v>8.5039500000000032</v>
      </c>
    </row>
    <row r="603" spans="1:5" x14ac:dyDescent="0.5">
      <c r="A603" s="243">
        <f t="shared" si="41"/>
        <v>0.5720000000000004</v>
      </c>
      <c r="B603" s="243">
        <f t="shared" si="38"/>
        <v>0.4279999999999996</v>
      </c>
      <c r="C603" s="82"/>
      <c r="D603" s="270">
        <f t="shared" si="39"/>
        <v>5.5154472713696565</v>
      </c>
      <c r="E603" s="270">
        <f t="shared" si="40"/>
        <v>8.5114000000000036</v>
      </c>
    </row>
    <row r="604" spans="1:5" x14ac:dyDescent="0.5">
      <c r="A604" s="243">
        <f t="shared" si="41"/>
        <v>0.5730000000000004</v>
      </c>
      <c r="B604" s="243">
        <f t="shared" si="38"/>
        <v>0.4269999999999996</v>
      </c>
      <c r="C604" s="82"/>
      <c r="D604" s="270">
        <f t="shared" si="39"/>
        <v>5.5374129765467641</v>
      </c>
      <c r="E604" s="270">
        <f t="shared" si="40"/>
        <v>8.5188500000000023</v>
      </c>
    </row>
    <row r="605" spans="1:5" x14ac:dyDescent="0.5">
      <c r="A605" s="243">
        <f t="shared" si="41"/>
        <v>0.5740000000000004</v>
      </c>
      <c r="B605" s="243">
        <f t="shared" si="38"/>
        <v>0.4259999999999996</v>
      </c>
      <c r="C605" s="82"/>
      <c r="D605" s="270">
        <f t="shared" si="39"/>
        <v>5.5593786817238717</v>
      </c>
      <c r="E605" s="270">
        <f t="shared" si="40"/>
        <v>8.5263000000000027</v>
      </c>
    </row>
    <row r="606" spans="1:5" x14ac:dyDescent="0.5">
      <c r="A606" s="243">
        <f t="shared" si="41"/>
        <v>0.5750000000000004</v>
      </c>
      <c r="B606" s="243">
        <f t="shared" si="38"/>
        <v>0.4249999999999996</v>
      </c>
      <c r="C606" s="82"/>
      <c r="D606" s="270">
        <f t="shared" si="39"/>
        <v>5.5813443869009802</v>
      </c>
      <c r="E606" s="270">
        <f t="shared" si="40"/>
        <v>8.5337500000000031</v>
      </c>
    </row>
    <row r="607" spans="1:5" x14ac:dyDescent="0.5">
      <c r="A607" s="243">
        <f t="shared" si="41"/>
        <v>0.5760000000000004</v>
      </c>
      <c r="B607" s="243">
        <f t="shared" ref="B607:B670" si="42">1-A607</f>
        <v>0.4239999999999996</v>
      </c>
      <c r="C607" s="82"/>
      <c r="D607" s="270">
        <f t="shared" si="39"/>
        <v>5.6033100920780878</v>
      </c>
      <c r="E607" s="270">
        <f t="shared" si="40"/>
        <v>8.5412000000000017</v>
      </c>
    </row>
    <row r="608" spans="1:5" x14ac:dyDescent="0.5">
      <c r="A608" s="243">
        <f t="shared" si="41"/>
        <v>0.5770000000000004</v>
      </c>
      <c r="B608" s="243">
        <f t="shared" si="42"/>
        <v>0.4229999999999996</v>
      </c>
      <c r="C608" s="82"/>
      <c r="D608" s="270">
        <f t="shared" ref="D608:D671" si="43">SQRT((A608*$B$7)^2+(B608*$B$8)^2+2*$B$7*A608*$B$8*B608*$D$12)</f>
        <v>5.6252757972551937</v>
      </c>
      <c r="E608" s="270">
        <f t="shared" ref="E608:E671" si="44">+A608*$B$5+B608*$B$6</f>
        <v>8.5486500000000021</v>
      </c>
    </row>
    <row r="609" spans="1:5" x14ac:dyDescent="0.5">
      <c r="A609" s="243">
        <f t="shared" si="41"/>
        <v>0.5780000000000004</v>
      </c>
      <c r="B609" s="243">
        <f t="shared" si="42"/>
        <v>0.4219999999999996</v>
      </c>
      <c r="C609" s="82"/>
      <c r="D609" s="270">
        <f t="shared" si="43"/>
        <v>5.6472415024323013</v>
      </c>
      <c r="E609" s="270">
        <f t="shared" si="44"/>
        <v>8.5561000000000025</v>
      </c>
    </row>
    <row r="610" spans="1:5" x14ac:dyDescent="0.5">
      <c r="A610" s="243">
        <f t="shared" ref="A610:A673" si="45">+A609+0.1%</f>
        <v>0.5790000000000004</v>
      </c>
      <c r="B610" s="243">
        <f t="shared" si="42"/>
        <v>0.4209999999999996</v>
      </c>
      <c r="C610" s="82"/>
      <c r="D610" s="270">
        <f t="shared" si="43"/>
        <v>5.6692072076094107</v>
      </c>
      <c r="E610" s="270">
        <f t="shared" si="44"/>
        <v>8.5635500000000029</v>
      </c>
    </row>
    <row r="611" spans="1:5" x14ac:dyDescent="0.5">
      <c r="A611" s="243">
        <f t="shared" si="45"/>
        <v>0.5800000000000004</v>
      </c>
      <c r="B611" s="243">
        <f t="shared" si="42"/>
        <v>0.4199999999999996</v>
      </c>
      <c r="C611" s="82"/>
      <c r="D611" s="270">
        <f t="shared" si="43"/>
        <v>5.6911729127865192</v>
      </c>
      <c r="E611" s="270">
        <f t="shared" si="44"/>
        <v>8.5710000000000015</v>
      </c>
    </row>
    <row r="612" spans="1:5" x14ac:dyDescent="0.5">
      <c r="A612" s="243">
        <f t="shared" si="45"/>
        <v>0.58100000000000041</v>
      </c>
      <c r="B612" s="243">
        <f t="shared" si="42"/>
        <v>0.41899999999999959</v>
      </c>
      <c r="C612" s="82"/>
      <c r="D612" s="270">
        <f t="shared" si="43"/>
        <v>5.713138617963625</v>
      </c>
      <c r="E612" s="270">
        <f t="shared" si="44"/>
        <v>8.5784500000000019</v>
      </c>
    </row>
    <row r="613" spans="1:5" x14ac:dyDescent="0.5">
      <c r="A613" s="243">
        <f t="shared" si="45"/>
        <v>0.58200000000000041</v>
      </c>
      <c r="B613" s="243">
        <f t="shared" si="42"/>
        <v>0.41799999999999959</v>
      </c>
      <c r="C613" s="82"/>
      <c r="D613" s="270">
        <f t="shared" si="43"/>
        <v>5.7351043231407317</v>
      </c>
      <c r="E613" s="270">
        <f t="shared" si="44"/>
        <v>8.5859000000000023</v>
      </c>
    </row>
    <row r="614" spans="1:5" x14ac:dyDescent="0.5">
      <c r="A614" s="243">
        <f t="shared" si="45"/>
        <v>0.58300000000000041</v>
      </c>
      <c r="B614" s="243">
        <f t="shared" si="42"/>
        <v>0.41699999999999959</v>
      </c>
      <c r="C614" s="82"/>
      <c r="D614" s="270">
        <f t="shared" si="43"/>
        <v>5.7570700283178411</v>
      </c>
      <c r="E614" s="270">
        <f t="shared" si="44"/>
        <v>8.5933500000000027</v>
      </c>
    </row>
    <row r="615" spans="1:5" x14ac:dyDescent="0.5">
      <c r="A615" s="243">
        <f t="shared" si="45"/>
        <v>0.58400000000000041</v>
      </c>
      <c r="B615" s="243">
        <f t="shared" si="42"/>
        <v>0.41599999999999959</v>
      </c>
      <c r="C615" s="82"/>
      <c r="D615" s="270">
        <f t="shared" si="43"/>
        <v>5.7790357334949469</v>
      </c>
      <c r="E615" s="270">
        <f t="shared" si="44"/>
        <v>8.6008000000000031</v>
      </c>
    </row>
    <row r="616" spans="1:5" x14ac:dyDescent="0.5">
      <c r="A616" s="243">
        <f t="shared" si="45"/>
        <v>0.58500000000000041</v>
      </c>
      <c r="B616" s="243">
        <f t="shared" si="42"/>
        <v>0.41499999999999959</v>
      </c>
      <c r="C616" s="82"/>
      <c r="D616" s="270">
        <f t="shared" si="43"/>
        <v>5.8010014386720528</v>
      </c>
      <c r="E616" s="270">
        <f t="shared" si="44"/>
        <v>8.6082500000000017</v>
      </c>
    </row>
    <row r="617" spans="1:5" x14ac:dyDescent="0.5">
      <c r="A617" s="243">
        <f t="shared" si="45"/>
        <v>0.58600000000000041</v>
      </c>
      <c r="B617" s="243">
        <f t="shared" si="42"/>
        <v>0.41399999999999959</v>
      </c>
      <c r="C617" s="82"/>
      <c r="D617" s="270">
        <f t="shared" si="43"/>
        <v>5.8229671438491621</v>
      </c>
      <c r="E617" s="270">
        <f t="shared" si="44"/>
        <v>8.6157000000000039</v>
      </c>
    </row>
    <row r="618" spans="1:5" x14ac:dyDescent="0.5">
      <c r="A618" s="243">
        <f t="shared" si="45"/>
        <v>0.58700000000000041</v>
      </c>
      <c r="B618" s="243">
        <f t="shared" si="42"/>
        <v>0.41299999999999959</v>
      </c>
      <c r="C618" s="82"/>
      <c r="D618" s="270">
        <f t="shared" si="43"/>
        <v>5.8449328490262715</v>
      </c>
      <c r="E618" s="270">
        <f t="shared" si="44"/>
        <v>8.6231500000000025</v>
      </c>
    </row>
    <row r="619" spans="1:5" x14ac:dyDescent="0.5">
      <c r="A619" s="243">
        <f t="shared" si="45"/>
        <v>0.58800000000000041</v>
      </c>
      <c r="B619" s="243">
        <f t="shared" si="42"/>
        <v>0.41199999999999959</v>
      </c>
      <c r="C619" s="82"/>
      <c r="D619" s="270">
        <f t="shared" si="43"/>
        <v>5.8668985542033782</v>
      </c>
      <c r="E619" s="270">
        <f t="shared" si="44"/>
        <v>8.6306000000000029</v>
      </c>
    </row>
    <row r="620" spans="1:5" x14ac:dyDescent="0.5">
      <c r="A620" s="243">
        <f t="shared" si="45"/>
        <v>0.58900000000000041</v>
      </c>
      <c r="B620" s="243">
        <f t="shared" si="42"/>
        <v>0.41099999999999959</v>
      </c>
      <c r="C620" s="82"/>
      <c r="D620" s="270">
        <f t="shared" si="43"/>
        <v>5.888864259380485</v>
      </c>
      <c r="E620" s="270">
        <f t="shared" si="44"/>
        <v>8.6380500000000033</v>
      </c>
    </row>
    <row r="621" spans="1:5" x14ac:dyDescent="0.5">
      <c r="A621" s="243">
        <f t="shared" si="45"/>
        <v>0.59000000000000041</v>
      </c>
      <c r="B621" s="243">
        <f t="shared" si="42"/>
        <v>0.40999999999999959</v>
      </c>
      <c r="C621" s="82"/>
      <c r="D621" s="270">
        <f t="shared" si="43"/>
        <v>5.9108299645575917</v>
      </c>
      <c r="E621" s="270">
        <f t="shared" si="44"/>
        <v>8.645500000000002</v>
      </c>
    </row>
    <row r="622" spans="1:5" x14ac:dyDescent="0.5">
      <c r="A622" s="243">
        <f t="shared" si="45"/>
        <v>0.59100000000000041</v>
      </c>
      <c r="B622" s="243">
        <f t="shared" si="42"/>
        <v>0.40899999999999959</v>
      </c>
      <c r="C622" s="82"/>
      <c r="D622" s="270">
        <f t="shared" si="43"/>
        <v>5.9327956697347002</v>
      </c>
      <c r="E622" s="270">
        <f t="shared" si="44"/>
        <v>8.6529500000000024</v>
      </c>
    </row>
    <row r="623" spans="1:5" x14ac:dyDescent="0.5">
      <c r="A623" s="243">
        <f t="shared" si="45"/>
        <v>0.59200000000000041</v>
      </c>
      <c r="B623" s="243">
        <f t="shared" si="42"/>
        <v>0.40799999999999959</v>
      </c>
      <c r="C623" s="82"/>
      <c r="D623" s="270">
        <f t="shared" si="43"/>
        <v>5.9547613749118078</v>
      </c>
      <c r="E623" s="270">
        <f t="shared" si="44"/>
        <v>8.6604000000000028</v>
      </c>
    </row>
    <row r="624" spans="1:5" x14ac:dyDescent="0.5">
      <c r="A624" s="243">
        <f t="shared" si="45"/>
        <v>0.59300000000000042</v>
      </c>
      <c r="B624" s="243">
        <f t="shared" si="42"/>
        <v>0.40699999999999958</v>
      </c>
      <c r="C624" s="82"/>
      <c r="D624" s="270">
        <f t="shared" si="43"/>
        <v>5.9767270800889145</v>
      </c>
      <c r="E624" s="270">
        <f t="shared" si="44"/>
        <v>8.6678500000000032</v>
      </c>
    </row>
    <row r="625" spans="1:5" x14ac:dyDescent="0.5">
      <c r="A625" s="243">
        <f t="shared" si="45"/>
        <v>0.59400000000000042</v>
      </c>
      <c r="B625" s="243">
        <f t="shared" si="42"/>
        <v>0.40599999999999958</v>
      </c>
      <c r="C625" s="82"/>
      <c r="D625" s="270">
        <f t="shared" si="43"/>
        <v>5.9986927852660221</v>
      </c>
      <c r="E625" s="270">
        <f t="shared" si="44"/>
        <v>8.6753000000000018</v>
      </c>
    </row>
    <row r="626" spans="1:5" x14ac:dyDescent="0.5">
      <c r="A626" s="243">
        <f t="shared" si="45"/>
        <v>0.59500000000000042</v>
      </c>
      <c r="B626" s="243">
        <f t="shared" si="42"/>
        <v>0.40499999999999958</v>
      </c>
      <c r="C626" s="82"/>
      <c r="D626" s="270">
        <f t="shared" si="43"/>
        <v>6.0206584904431297</v>
      </c>
      <c r="E626" s="270">
        <f t="shared" si="44"/>
        <v>8.6827500000000022</v>
      </c>
    </row>
    <row r="627" spans="1:5" x14ac:dyDescent="0.5">
      <c r="A627" s="243">
        <f t="shared" si="45"/>
        <v>0.59600000000000042</v>
      </c>
      <c r="B627" s="243">
        <f t="shared" si="42"/>
        <v>0.40399999999999958</v>
      </c>
      <c r="C627" s="82"/>
      <c r="D627" s="270">
        <f t="shared" si="43"/>
        <v>6.0426241956202373</v>
      </c>
      <c r="E627" s="270">
        <f t="shared" si="44"/>
        <v>8.6902000000000026</v>
      </c>
    </row>
    <row r="628" spans="1:5" x14ac:dyDescent="0.5">
      <c r="A628" s="243">
        <f t="shared" si="45"/>
        <v>0.59700000000000042</v>
      </c>
      <c r="B628" s="243">
        <f t="shared" si="42"/>
        <v>0.40299999999999958</v>
      </c>
      <c r="C628" s="82"/>
      <c r="D628" s="270">
        <f t="shared" si="43"/>
        <v>6.0645899007973441</v>
      </c>
      <c r="E628" s="270">
        <f t="shared" si="44"/>
        <v>8.697650000000003</v>
      </c>
    </row>
    <row r="629" spans="1:5" x14ac:dyDescent="0.5">
      <c r="A629" s="243">
        <f t="shared" si="45"/>
        <v>0.59800000000000042</v>
      </c>
      <c r="B629" s="243">
        <f t="shared" si="42"/>
        <v>0.40199999999999958</v>
      </c>
      <c r="C629" s="82"/>
      <c r="D629" s="270">
        <f t="shared" si="43"/>
        <v>6.0865556059744517</v>
      </c>
      <c r="E629" s="270">
        <f t="shared" si="44"/>
        <v>8.7051000000000016</v>
      </c>
    </row>
    <row r="630" spans="1:5" x14ac:dyDescent="0.5">
      <c r="A630" s="243">
        <f t="shared" si="45"/>
        <v>0.59900000000000042</v>
      </c>
      <c r="B630" s="243">
        <f t="shared" si="42"/>
        <v>0.40099999999999958</v>
      </c>
      <c r="C630" s="82"/>
      <c r="D630" s="270">
        <f t="shared" si="43"/>
        <v>6.1085213111515593</v>
      </c>
      <c r="E630" s="270">
        <f t="shared" si="44"/>
        <v>8.7125500000000038</v>
      </c>
    </row>
    <row r="631" spans="1:5" x14ac:dyDescent="0.5">
      <c r="A631" s="243">
        <f t="shared" si="45"/>
        <v>0.60000000000000042</v>
      </c>
      <c r="B631" s="243">
        <f t="shared" si="42"/>
        <v>0.39999999999999958</v>
      </c>
      <c r="C631" s="82"/>
      <c r="D631" s="270">
        <f t="shared" si="43"/>
        <v>6.1304870163286687</v>
      </c>
      <c r="E631" s="270">
        <f t="shared" si="44"/>
        <v>8.7200000000000024</v>
      </c>
    </row>
    <row r="632" spans="1:5" x14ac:dyDescent="0.5">
      <c r="A632" s="243">
        <f t="shared" si="45"/>
        <v>0.60100000000000042</v>
      </c>
      <c r="B632" s="243">
        <f t="shared" si="42"/>
        <v>0.39899999999999958</v>
      </c>
      <c r="C632" s="82"/>
      <c r="D632" s="270">
        <f t="shared" si="43"/>
        <v>6.1524527215057754</v>
      </c>
      <c r="E632" s="270">
        <f t="shared" si="44"/>
        <v>8.7274500000000028</v>
      </c>
    </row>
    <row r="633" spans="1:5" x14ac:dyDescent="0.5">
      <c r="A633" s="243">
        <f t="shared" si="45"/>
        <v>0.60200000000000042</v>
      </c>
      <c r="B633" s="243">
        <f t="shared" si="42"/>
        <v>0.39799999999999958</v>
      </c>
      <c r="C633" s="82"/>
      <c r="D633" s="270">
        <f t="shared" si="43"/>
        <v>6.174418426682883</v>
      </c>
      <c r="E633" s="270">
        <f t="shared" si="44"/>
        <v>8.7349000000000032</v>
      </c>
    </row>
    <row r="634" spans="1:5" x14ac:dyDescent="0.5">
      <c r="A634" s="243">
        <f t="shared" si="45"/>
        <v>0.60300000000000042</v>
      </c>
      <c r="B634" s="243">
        <f t="shared" si="42"/>
        <v>0.39699999999999958</v>
      </c>
      <c r="C634" s="82"/>
      <c r="D634" s="270">
        <f t="shared" si="43"/>
        <v>6.1963841318599897</v>
      </c>
      <c r="E634" s="270">
        <f t="shared" si="44"/>
        <v>8.7423500000000036</v>
      </c>
    </row>
    <row r="635" spans="1:5" x14ac:dyDescent="0.5">
      <c r="A635" s="243">
        <f t="shared" si="45"/>
        <v>0.60400000000000043</v>
      </c>
      <c r="B635" s="243">
        <f t="shared" si="42"/>
        <v>0.39599999999999957</v>
      </c>
      <c r="C635" s="82"/>
      <c r="D635" s="270">
        <f t="shared" si="43"/>
        <v>6.2183498370370982</v>
      </c>
      <c r="E635" s="270">
        <f t="shared" si="44"/>
        <v>8.7498000000000022</v>
      </c>
    </row>
    <row r="636" spans="1:5" x14ac:dyDescent="0.5">
      <c r="A636" s="243">
        <f t="shared" si="45"/>
        <v>0.60500000000000043</v>
      </c>
      <c r="B636" s="243">
        <f t="shared" si="42"/>
        <v>0.39499999999999957</v>
      </c>
      <c r="C636" s="82"/>
      <c r="D636" s="270">
        <f t="shared" si="43"/>
        <v>6.2403155422142067</v>
      </c>
      <c r="E636" s="270">
        <f t="shared" si="44"/>
        <v>8.7572500000000026</v>
      </c>
    </row>
    <row r="637" spans="1:5" x14ac:dyDescent="0.5">
      <c r="A637" s="243">
        <f t="shared" si="45"/>
        <v>0.60600000000000043</v>
      </c>
      <c r="B637" s="243">
        <f t="shared" si="42"/>
        <v>0.39399999999999957</v>
      </c>
      <c r="C637" s="82"/>
      <c r="D637" s="270">
        <f t="shared" si="43"/>
        <v>6.2622812473913125</v>
      </c>
      <c r="E637" s="270">
        <f t="shared" si="44"/>
        <v>8.764700000000003</v>
      </c>
    </row>
    <row r="638" spans="1:5" x14ac:dyDescent="0.5">
      <c r="A638" s="243">
        <f t="shared" si="45"/>
        <v>0.60700000000000043</v>
      </c>
      <c r="B638" s="243">
        <f t="shared" si="42"/>
        <v>0.39299999999999957</v>
      </c>
      <c r="C638" s="82"/>
      <c r="D638" s="270">
        <f t="shared" si="43"/>
        <v>6.284246952568421</v>
      </c>
      <c r="E638" s="270">
        <f t="shared" si="44"/>
        <v>8.7721500000000034</v>
      </c>
    </row>
    <row r="639" spans="1:5" x14ac:dyDescent="0.5">
      <c r="A639" s="243">
        <f t="shared" si="45"/>
        <v>0.60800000000000043</v>
      </c>
      <c r="B639" s="243">
        <f t="shared" si="42"/>
        <v>0.39199999999999957</v>
      </c>
      <c r="C639" s="82"/>
      <c r="D639" s="270">
        <f t="shared" si="43"/>
        <v>6.3062126577455277</v>
      </c>
      <c r="E639" s="270">
        <f t="shared" si="44"/>
        <v>8.7796000000000021</v>
      </c>
    </row>
    <row r="640" spans="1:5" x14ac:dyDescent="0.5">
      <c r="A640" s="243">
        <f t="shared" si="45"/>
        <v>0.60900000000000043</v>
      </c>
      <c r="B640" s="243">
        <f t="shared" si="42"/>
        <v>0.39099999999999957</v>
      </c>
      <c r="C640" s="82"/>
      <c r="D640" s="270">
        <f t="shared" si="43"/>
        <v>6.3281783629226371</v>
      </c>
      <c r="E640" s="270">
        <f t="shared" si="44"/>
        <v>8.7870500000000025</v>
      </c>
    </row>
    <row r="641" spans="1:5" x14ac:dyDescent="0.5">
      <c r="A641" s="243">
        <f t="shared" si="45"/>
        <v>0.61000000000000043</v>
      </c>
      <c r="B641" s="243">
        <f t="shared" si="42"/>
        <v>0.38999999999999957</v>
      </c>
      <c r="C641" s="82"/>
      <c r="D641" s="270">
        <f t="shared" si="43"/>
        <v>6.350144068099743</v>
      </c>
      <c r="E641" s="270">
        <f t="shared" si="44"/>
        <v>8.7945000000000029</v>
      </c>
    </row>
    <row r="642" spans="1:5" x14ac:dyDescent="0.5">
      <c r="A642" s="243">
        <f t="shared" si="45"/>
        <v>0.61100000000000043</v>
      </c>
      <c r="B642" s="243">
        <f t="shared" si="42"/>
        <v>0.38899999999999957</v>
      </c>
      <c r="C642" s="82"/>
      <c r="D642" s="270">
        <f t="shared" si="43"/>
        <v>6.3721097732768506</v>
      </c>
      <c r="E642" s="270">
        <f t="shared" si="44"/>
        <v>8.8019500000000015</v>
      </c>
    </row>
    <row r="643" spans="1:5" x14ac:dyDescent="0.5">
      <c r="A643" s="243">
        <f t="shared" si="45"/>
        <v>0.61200000000000043</v>
      </c>
      <c r="B643" s="243">
        <f t="shared" si="42"/>
        <v>0.38799999999999957</v>
      </c>
      <c r="C643" s="82"/>
      <c r="D643" s="270">
        <f t="shared" si="43"/>
        <v>6.3940754784539582</v>
      </c>
      <c r="E643" s="270">
        <f t="shared" si="44"/>
        <v>8.8094000000000037</v>
      </c>
    </row>
    <row r="644" spans="1:5" x14ac:dyDescent="0.5">
      <c r="A644" s="243">
        <f t="shared" si="45"/>
        <v>0.61300000000000043</v>
      </c>
      <c r="B644" s="243">
        <f t="shared" si="42"/>
        <v>0.38699999999999957</v>
      </c>
      <c r="C644" s="82"/>
      <c r="D644" s="270">
        <f t="shared" si="43"/>
        <v>6.4160411836310658</v>
      </c>
      <c r="E644" s="270">
        <f t="shared" si="44"/>
        <v>8.8168500000000023</v>
      </c>
    </row>
    <row r="645" spans="1:5" x14ac:dyDescent="0.5">
      <c r="A645" s="243">
        <f t="shared" si="45"/>
        <v>0.61400000000000043</v>
      </c>
      <c r="B645" s="243">
        <f t="shared" si="42"/>
        <v>0.38599999999999957</v>
      </c>
      <c r="C645" s="82"/>
      <c r="D645" s="270">
        <f t="shared" si="43"/>
        <v>6.4380068888081725</v>
      </c>
      <c r="E645" s="270">
        <f t="shared" si="44"/>
        <v>8.8243000000000027</v>
      </c>
    </row>
    <row r="646" spans="1:5" x14ac:dyDescent="0.5">
      <c r="A646" s="243">
        <f t="shared" si="45"/>
        <v>0.61500000000000044</v>
      </c>
      <c r="B646" s="243">
        <f t="shared" si="42"/>
        <v>0.38499999999999956</v>
      </c>
      <c r="C646" s="82"/>
      <c r="D646" s="270">
        <f t="shared" si="43"/>
        <v>6.4599725939852801</v>
      </c>
      <c r="E646" s="270">
        <f t="shared" si="44"/>
        <v>8.8317500000000031</v>
      </c>
    </row>
    <row r="647" spans="1:5" x14ac:dyDescent="0.5">
      <c r="A647" s="243">
        <f t="shared" si="45"/>
        <v>0.61600000000000044</v>
      </c>
      <c r="B647" s="243">
        <f t="shared" si="42"/>
        <v>0.38399999999999956</v>
      </c>
      <c r="C647" s="82"/>
      <c r="D647" s="270">
        <f t="shared" si="43"/>
        <v>6.4819382991623877</v>
      </c>
      <c r="E647" s="270">
        <f t="shared" si="44"/>
        <v>8.8392000000000035</v>
      </c>
    </row>
    <row r="648" spans="1:5" x14ac:dyDescent="0.5">
      <c r="A648" s="243">
        <f t="shared" si="45"/>
        <v>0.61700000000000044</v>
      </c>
      <c r="B648" s="243">
        <f t="shared" si="42"/>
        <v>0.38299999999999956</v>
      </c>
      <c r="C648" s="82"/>
      <c r="D648" s="270">
        <f t="shared" si="43"/>
        <v>6.5039040043394953</v>
      </c>
      <c r="E648" s="270">
        <f t="shared" si="44"/>
        <v>8.8466500000000039</v>
      </c>
    </row>
    <row r="649" spans="1:5" x14ac:dyDescent="0.5">
      <c r="A649" s="243">
        <f t="shared" si="45"/>
        <v>0.61800000000000044</v>
      </c>
      <c r="B649" s="243">
        <f t="shared" si="42"/>
        <v>0.38199999999999956</v>
      </c>
      <c r="C649" s="82"/>
      <c r="D649" s="270">
        <f t="shared" si="43"/>
        <v>6.5258697095166021</v>
      </c>
      <c r="E649" s="270">
        <f t="shared" si="44"/>
        <v>8.8541000000000025</v>
      </c>
    </row>
    <row r="650" spans="1:5" x14ac:dyDescent="0.5">
      <c r="A650" s="243">
        <f t="shared" si="45"/>
        <v>0.61900000000000044</v>
      </c>
      <c r="B650" s="243">
        <f t="shared" si="42"/>
        <v>0.38099999999999956</v>
      </c>
      <c r="C650" s="82"/>
      <c r="D650" s="270">
        <f t="shared" si="43"/>
        <v>6.5478354146937097</v>
      </c>
      <c r="E650" s="270">
        <f t="shared" si="44"/>
        <v>8.8615500000000029</v>
      </c>
    </row>
    <row r="651" spans="1:5" x14ac:dyDescent="0.5">
      <c r="A651" s="243">
        <f t="shared" si="45"/>
        <v>0.62000000000000044</v>
      </c>
      <c r="B651" s="243">
        <f t="shared" si="42"/>
        <v>0.37999999999999956</v>
      </c>
      <c r="C651" s="82"/>
      <c r="D651" s="270">
        <f t="shared" si="43"/>
        <v>6.5698011198708182</v>
      </c>
      <c r="E651" s="270">
        <f t="shared" si="44"/>
        <v>8.8690000000000033</v>
      </c>
    </row>
    <row r="652" spans="1:5" x14ac:dyDescent="0.5">
      <c r="A652" s="243">
        <f t="shared" si="45"/>
        <v>0.62100000000000044</v>
      </c>
      <c r="B652" s="243">
        <f t="shared" si="42"/>
        <v>0.37899999999999956</v>
      </c>
      <c r="C652" s="82"/>
      <c r="D652" s="270">
        <f t="shared" si="43"/>
        <v>6.5917668250479258</v>
      </c>
      <c r="E652" s="270">
        <f t="shared" si="44"/>
        <v>8.8764500000000037</v>
      </c>
    </row>
    <row r="653" spans="1:5" x14ac:dyDescent="0.5">
      <c r="A653" s="243">
        <f t="shared" si="45"/>
        <v>0.62200000000000044</v>
      </c>
      <c r="B653" s="243">
        <f t="shared" si="42"/>
        <v>0.37799999999999956</v>
      </c>
      <c r="C653" s="82"/>
      <c r="D653" s="270">
        <f t="shared" si="43"/>
        <v>6.6137325302250316</v>
      </c>
      <c r="E653" s="270">
        <f t="shared" si="44"/>
        <v>8.8839000000000024</v>
      </c>
    </row>
    <row r="654" spans="1:5" x14ac:dyDescent="0.5">
      <c r="A654" s="243">
        <f t="shared" si="45"/>
        <v>0.62300000000000044</v>
      </c>
      <c r="B654" s="243">
        <f t="shared" si="42"/>
        <v>0.37699999999999956</v>
      </c>
      <c r="C654" s="82"/>
      <c r="D654" s="270">
        <f t="shared" si="43"/>
        <v>6.6356982354021401</v>
      </c>
      <c r="E654" s="270">
        <f t="shared" si="44"/>
        <v>8.8913500000000028</v>
      </c>
    </row>
    <row r="655" spans="1:5" x14ac:dyDescent="0.5">
      <c r="A655" s="243">
        <f t="shared" si="45"/>
        <v>0.62400000000000044</v>
      </c>
      <c r="B655" s="243">
        <f t="shared" si="42"/>
        <v>0.37599999999999956</v>
      </c>
      <c r="C655" s="82"/>
      <c r="D655" s="270">
        <f t="shared" si="43"/>
        <v>6.6576639405792486</v>
      </c>
      <c r="E655" s="270">
        <f t="shared" si="44"/>
        <v>8.8988000000000032</v>
      </c>
    </row>
    <row r="656" spans="1:5" x14ac:dyDescent="0.5">
      <c r="A656" s="243">
        <f t="shared" si="45"/>
        <v>0.62500000000000044</v>
      </c>
      <c r="B656" s="243">
        <f t="shared" si="42"/>
        <v>0.37499999999999956</v>
      </c>
      <c r="C656" s="82"/>
      <c r="D656" s="270">
        <f t="shared" si="43"/>
        <v>6.6796296457563562</v>
      </c>
      <c r="E656" s="270">
        <f t="shared" si="44"/>
        <v>8.9062500000000036</v>
      </c>
    </row>
    <row r="657" spans="1:5" x14ac:dyDescent="0.5">
      <c r="A657" s="243">
        <f t="shared" si="45"/>
        <v>0.62600000000000044</v>
      </c>
      <c r="B657" s="243">
        <f t="shared" si="42"/>
        <v>0.37399999999999956</v>
      </c>
      <c r="C657" s="82"/>
      <c r="D657" s="270">
        <f t="shared" si="43"/>
        <v>6.701595350933462</v>
      </c>
      <c r="E657" s="270">
        <f t="shared" si="44"/>
        <v>8.9137000000000022</v>
      </c>
    </row>
    <row r="658" spans="1:5" x14ac:dyDescent="0.5">
      <c r="A658" s="243">
        <f t="shared" si="45"/>
        <v>0.62700000000000045</v>
      </c>
      <c r="B658" s="243">
        <f t="shared" si="42"/>
        <v>0.37299999999999955</v>
      </c>
      <c r="C658" s="82"/>
      <c r="D658" s="270">
        <f t="shared" si="43"/>
        <v>6.7235610561105705</v>
      </c>
      <c r="E658" s="270">
        <f t="shared" si="44"/>
        <v>8.9211500000000026</v>
      </c>
    </row>
    <row r="659" spans="1:5" x14ac:dyDescent="0.5">
      <c r="A659" s="243">
        <f t="shared" si="45"/>
        <v>0.62800000000000045</v>
      </c>
      <c r="B659" s="243">
        <f t="shared" si="42"/>
        <v>0.37199999999999955</v>
      </c>
      <c r="C659" s="82"/>
      <c r="D659" s="270">
        <f t="shared" si="43"/>
        <v>6.745526761287679</v>
      </c>
      <c r="E659" s="270">
        <f t="shared" si="44"/>
        <v>8.928600000000003</v>
      </c>
    </row>
    <row r="660" spans="1:5" x14ac:dyDescent="0.5">
      <c r="A660" s="243">
        <f t="shared" si="45"/>
        <v>0.62900000000000045</v>
      </c>
      <c r="B660" s="243">
        <f t="shared" si="42"/>
        <v>0.37099999999999955</v>
      </c>
      <c r="C660" s="82"/>
      <c r="D660" s="270">
        <f t="shared" si="43"/>
        <v>6.7674924664647866</v>
      </c>
      <c r="E660" s="270">
        <f t="shared" si="44"/>
        <v>8.9360500000000034</v>
      </c>
    </row>
    <row r="661" spans="1:5" x14ac:dyDescent="0.5">
      <c r="A661" s="243">
        <f t="shared" si="45"/>
        <v>0.63000000000000045</v>
      </c>
      <c r="B661" s="243">
        <f t="shared" si="42"/>
        <v>0.36999999999999955</v>
      </c>
      <c r="C661" s="82"/>
      <c r="D661" s="270">
        <f t="shared" si="43"/>
        <v>6.7894581716418934</v>
      </c>
      <c r="E661" s="270">
        <f t="shared" si="44"/>
        <v>8.9435000000000038</v>
      </c>
    </row>
    <row r="662" spans="1:5" x14ac:dyDescent="0.5">
      <c r="A662" s="243">
        <f t="shared" si="45"/>
        <v>0.63100000000000045</v>
      </c>
      <c r="B662" s="243">
        <f t="shared" si="42"/>
        <v>0.36899999999999955</v>
      </c>
      <c r="C662" s="82"/>
      <c r="D662" s="270">
        <f t="shared" si="43"/>
        <v>6.8114238768190001</v>
      </c>
      <c r="E662" s="270">
        <f t="shared" si="44"/>
        <v>8.9509500000000024</v>
      </c>
    </row>
    <row r="663" spans="1:5" x14ac:dyDescent="0.5">
      <c r="A663" s="243">
        <f t="shared" si="45"/>
        <v>0.63200000000000045</v>
      </c>
      <c r="B663" s="243">
        <f t="shared" si="42"/>
        <v>0.36799999999999955</v>
      </c>
      <c r="C663" s="82"/>
      <c r="D663" s="270">
        <f t="shared" si="43"/>
        <v>6.8333895819961095</v>
      </c>
      <c r="E663" s="270">
        <f t="shared" si="44"/>
        <v>8.9584000000000028</v>
      </c>
    </row>
    <row r="664" spans="1:5" x14ac:dyDescent="0.5">
      <c r="A664" s="243">
        <f t="shared" si="45"/>
        <v>0.63300000000000045</v>
      </c>
      <c r="B664" s="243">
        <f t="shared" si="42"/>
        <v>0.36699999999999955</v>
      </c>
      <c r="C664" s="82"/>
      <c r="D664" s="270">
        <f t="shared" si="43"/>
        <v>6.8553552871732162</v>
      </c>
      <c r="E664" s="270">
        <f t="shared" si="44"/>
        <v>8.9658500000000032</v>
      </c>
    </row>
    <row r="665" spans="1:5" x14ac:dyDescent="0.5">
      <c r="A665" s="243">
        <f t="shared" si="45"/>
        <v>0.63400000000000045</v>
      </c>
      <c r="B665" s="243">
        <f t="shared" si="42"/>
        <v>0.36599999999999955</v>
      </c>
      <c r="C665" s="82"/>
      <c r="D665" s="270">
        <f t="shared" si="43"/>
        <v>6.8773209923503247</v>
      </c>
      <c r="E665" s="270">
        <f t="shared" si="44"/>
        <v>8.9733000000000036</v>
      </c>
    </row>
    <row r="666" spans="1:5" x14ac:dyDescent="0.5">
      <c r="A666" s="243">
        <f t="shared" si="45"/>
        <v>0.63500000000000045</v>
      </c>
      <c r="B666" s="243">
        <f t="shared" si="42"/>
        <v>0.36499999999999955</v>
      </c>
      <c r="C666" s="82"/>
      <c r="D666" s="270">
        <f t="shared" si="43"/>
        <v>6.8992866975274305</v>
      </c>
      <c r="E666" s="270">
        <f t="shared" si="44"/>
        <v>8.9807500000000022</v>
      </c>
    </row>
    <row r="667" spans="1:5" x14ac:dyDescent="0.5">
      <c r="A667" s="243">
        <f t="shared" si="45"/>
        <v>0.63600000000000045</v>
      </c>
      <c r="B667" s="243">
        <f t="shared" si="42"/>
        <v>0.36399999999999955</v>
      </c>
      <c r="C667" s="82"/>
      <c r="D667" s="270">
        <f t="shared" si="43"/>
        <v>6.9212524027045381</v>
      </c>
      <c r="E667" s="270">
        <f t="shared" si="44"/>
        <v>8.9882000000000026</v>
      </c>
    </row>
    <row r="668" spans="1:5" x14ac:dyDescent="0.5">
      <c r="A668" s="243">
        <f t="shared" si="45"/>
        <v>0.63700000000000045</v>
      </c>
      <c r="B668" s="243">
        <f t="shared" si="42"/>
        <v>0.36299999999999955</v>
      </c>
      <c r="C668" s="82"/>
      <c r="D668" s="270">
        <f t="shared" si="43"/>
        <v>6.9432181078816466</v>
      </c>
      <c r="E668" s="270">
        <f t="shared" si="44"/>
        <v>8.995650000000003</v>
      </c>
    </row>
    <row r="669" spans="1:5" x14ac:dyDescent="0.5">
      <c r="A669" s="243">
        <f t="shared" si="45"/>
        <v>0.63800000000000046</v>
      </c>
      <c r="B669" s="243">
        <f t="shared" si="42"/>
        <v>0.36199999999999954</v>
      </c>
      <c r="C669" s="82"/>
      <c r="D669" s="270">
        <f t="shared" si="43"/>
        <v>6.9651838130587542</v>
      </c>
      <c r="E669" s="270">
        <f t="shared" si="44"/>
        <v>9.0031000000000034</v>
      </c>
    </row>
    <row r="670" spans="1:5" x14ac:dyDescent="0.5">
      <c r="A670" s="243">
        <f t="shared" si="45"/>
        <v>0.63900000000000046</v>
      </c>
      <c r="B670" s="243">
        <f t="shared" si="42"/>
        <v>0.36099999999999954</v>
      </c>
      <c r="C670" s="82"/>
      <c r="D670" s="270">
        <f t="shared" si="43"/>
        <v>6.9871495182358609</v>
      </c>
      <c r="E670" s="270">
        <f t="shared" si="44"/>
        <v>9.0105500000000021</v>
      </c>
    </row>
    <row r="671" spans="1:5" x14ac:dyDescent="0.5">
      <c r="A671" s="243">
        <f t="shared" si="45"/>
        <v>0.64000000000000046</v>
      </c>
      <c r="B671" s="243">
        <f t="shared" ref="B671:B734" si="46">1-A671</f>
        <v>0.35999999999999954</v>
      </c>
      <c r="C671" s="82"/>
      <c r="D671" s="270">
        <f t="shared" si="43"/>
        <v>7.0091152234129677</v>
      </c>
      <c r="E671" s="270">
        <f t="shared" si="44"/>
        <v>9.0180000000000025</v>
      </c>
    </row>
    <row r="672" spans="1:5" x14ac:dyDescent="0.5">
      <c r="A672" s="243">
        <f t="shared" si="45"/>
        <v>0.64100000000000046</v>
      </c>
      <c r="B672" s="243">
        <f t="shared" si="46"/>
        <v>0.35899999999999954</v>
      </c>
      <c r="C672" s="82"/>
      <c r="D672" s="270">
        <f t="shared" ref="D672:D735" si="47">SQRT((A672*$B$7)^2+(B672*$B$8)^2+2*$B$7*A672*$B$8*B672*$D$12)</f>
        <v>7.0310809285900771</v>
      </c>
      <c r="E672" s="270">
        <f t="shared" ref="E672:E735" si="48">+A672*$B$5+B672*$B$6</f>
        <v>9.0254500000000029</v>
      </c>
    </row>
    <row r="673" spans="1:5" x14ac:dyDescent="0.5">
      <c r="A673" s="243">
        <f t="shared" si="45"/>
        <v>0.64200000000000046</v>
      </c>
      <c r="B673" s="243">
        <f t="shared" si="46"/>
        <v>0.35799999999999954</v>
      </c>
      <c r="C673" s="82"/>
      <c r="D673" s="270">
        <f t="shared" si="47"/>
        <v>7.0530466337671847</v>
      </c>
      <c r="E673" s="270">
        <f t="shared" si="48"/>
        <v>9.0329000000000033</v>
      </c>
    </row>
    <row r="674" spans="1:5" x14ac:dyDescent="0.5">
      <c r="A674" s="243">
        <f t="shared" ref="A674:A737" si="49">+A673+0.1%</f>
        <v>0.64300000000000046</v>
      </c>
      <c r="B674" s="243">
        <f t="shared" si="46"/>
        <v>0.35699999999999954</v>
      </c>
      <c r="C674" s="82"/>
      <c r="D674" s="270">
        <f t="shared" si="47"/>
        <v>7.0750123389442896</v>
      </c>
      <c r="E674" s="270">
        <f t="shared" si="48"/>
        <v>9.0403500000000037</v>
      </c>
    </row>
    <row r="675" spans="1:5" x14ac:dyDescent="0.5">
      <c r="A675" s="243">
        <f t="shared" si="49"/>
        <v>0.64400000000000046</v>
      </c>
      <c r="B675" s="243">
        <f t="shared" si="46"/>
        <v>0.35599999999999954</v>
      </c>
      <c r="C675" s="82"/>
      <c r="D675" s="270">
        <f t="shared" si="47"/>
        <v>7.0969780441213981</v>
      </c>
      <c r="E675" s="270">
        <f t="shared" si="48"/>
        <v>9.0478000000000023</v>
      </c>
    </row>
    <row r="676" spans="1:5" x14ac:dyDescent="0.5">
      <c r="A676" s="243">
        <f t="shared" si="49"/>
        <v>0.64500000000000046</v>
      </c>
      <c r="B676" s="243">
        <f t="shared" si="46"/>
        <v>0.35499999999999954</v>
      </c>
      <c r="C676" s="82"/>
      <c r="D676" s="270">
        <f t="shared" si="47"/>
        <v>7.1189437492985066</v>
      </c>
      <c r="E676" s="270">
        <f t="shared" si="48"/>
        <v>9.0552500000000027</v>
      </c>
    </row>
    <row r="677" spans="1:5" x14ac:dyDescent="0.5">
      <c r="A677" s="243">
        <f t="shared" si="49"/>
        <v>0.64600000000000046</v>
      </c>
      <c r="B677" s="243">
        <f t="shared" si="46"/>
        <v>0.35399999999999954</v>
      </c>
      <c r="C677" s="82"/>
      <c r="D677" s="270">
        <f t="shared" si="47"/>
        <v>7.1409094544756142</v>
      </c>
      <c r="E677" s="270">
        <f t="shared" si="48"/>
        <v>9.0627000000000031</v>
      </c>
    </row>
    <row r="678" spans="1:5" x14ac:dyDescent="0.5">
      <c r="A678" s="243">
        <f t="shared" si="49"/>
        <v>0.64700000000000046</v>
      </c>
      <c r="B678" s="243">
        <f t="shared" si="46"/>
        <v>0.35299999999999954</v>
      </c>
      <c r="C678" s="82"/>
      <c r="D678" s="270">
        <f t="shared" si="47"/>
        <v>7.1628751596527209</v>
      </c>
      <c r="E678" s="270">
        <f t="shared" si="48"/>
        <v>9.0701500000000035</v>
      </c>
    </row>
    <row r="679" spans="1:5" x14ac:dyDescent="0.5">
      <c r="A679" s="243">
        <f t="shared" si="49"/>
        <v>0.64800000000000046</v>
      </c>
      <c r="B679" s="243">
        <f t="shared" si="46"/>
        <v>0.35199999999999954</v>
      </c>
      <c r="C679" s="82"/>
      <c r="D679" s="270">
        <f t="shared" si="47"/>
        <v>7.1848408648298285</v>
      </c>
      <c r="E679" s="270">
        <f t="shared" si="48"/>
        <v>9.0776000000000039</v>
      </c>
    </row>
    <row r="680" spans="1:5" x14ac:dyDescent="0.5">
      <c r="A680" s="243">
        <f t="shared" si="49"/>
        <v>0.64900000000000047</v>
      </c>
      <c r="B680" s="243">
        <f t="shared" si="46"/>
        <v>0.35099999999999953</v>
      </c>
      <c r="C680" s="82"/>
      <c r="D680" s="270">
        <f t="shared" si="47"/>
        <v>7.2068065700069361</v>
      </c>
      <c r="E680" s="270">
        <f t="shared" si="48"/>
        <v>9.0850500000000025</v>
      </c>
    </row>
    <row r="681" spans="1:5" x14ac:dyDescent="0.5">
      <c r="A681" s="243">
        <f t="shared" si="49"/>
        <v>0.65000000000000047</v>
      </c>
      <c r="B681" s="243">
        <f t="shared" si="46"/>
        <v>0.34999999999999953</v>
      </c>
      <c r="C681" s="82"/>
      <c r="D681" s="270">
        <f t="shared" si="47"/>
        <v>7.2287722751840446</v>
      </c>
      <c r="E681" s="270">
        <f t="shared" si="48"/>
        <v>9.0925000000000029</v>
      </c>
    </row>
    <row r="682" spans="1:5" x14ac:dyDescent="0.5">
      <c r="A682" s="243">
        <f t="shared" si="49"/>
        <v>0.65100000000000047</v>
      </c>
      <c r="B682" s="243">
        <f t="shared" si="46"/>
        <v>0.34899999999999953</v>
      </c>
      <c r="C682" s="82"/>
      <c r="D682" s="270">
        <f t="shared" si="47"/>
        <v>7.2507379803611505</v>
      </c>
      <c r="E682" s="270">
        <f t="shared" si="48"/>
        <v>9.0999500000000033</v>
      </c>
    </row>
    <row r="683" spans="1:5" x14ac:dyDescent="0.5">
      <c r="A683" s="243">
        <f t="shared" si="49"/>
        <v>0.65200000000000047</v>
      </c>
      <c r="B683" s="243">
        <f t="shared" si="46"/>
        <v>0.34799999999999953</v>
      </c>
      <c r="C683" s="82"/>
      <c r="D683" s="270">
        <f t="shared" si="47"/>
        <v>7.2727036855382581</v>
      </c>
      <c r="E683" s="270">
        <f t="shared" si="48"/>
        <v>9.1074000000000037</v>
      </c>
    </row>
    <row r="684" spans="1:5" x14ac:dyDescent="0.5">
      <c r="A684" s="243">
        <f t="shared" si="49"/>
        <v>0.65300000000000047</v>
      </c>
      <c r="B684" s="243">
        <f t="shared" si="46"/>
        <v>0.34699999999999953</v>
      </c>
      <c r="C684" s="82"/>
      <c r="D684" s="270">
        <f t="shared" si="47"/>
        <v>7.2946693907153657</v>
      </c>
      <c r="E684" s="270">
        <f t="shared" si="48"/>
        <v>9.1148500000000023</v>
      </c>
    </row>
    <row r="685" spans="1:5" x14ac:dyDescent="0.5">
      <c r="A685" s="243">
        <f t="shared" si="49"/>
        <v>0.65400000000000047</v>
      </c>
      <c r="B685" s="243">
        <f t="shared" si="46"/>
        <v>0.34599999999999953</v>
      </c>
      <c r="C685" s="82"/>
      <c r="D685" s="270">
        <f t="shared" si="47"/>
        <v>7.3166350958924733</v>
      </c>
      <c r="E685" s="270">
        <f t="shared" si="48"/>
        <v>9.1223000000000027</v>
      </c>
    </row>
    <row r="686" spans="1:5" x14ac:dyDescent="0.5">
      <c r="A686" s="243">
        <f t="shared" si="49"/>
        <v>0.65500000000000047</v>
      </c>
      <c r="B686" s="243">
        <f t="shared" si="46"/>
        <v>0.34499999999999953</v>
      </c>
      <c r="C686" s="82"/>
      <c r="D686" s="270">
        <f t="shared" si="47"/>
        <v>7.3386008010695818</v>
      </c>
      <c r="E686" s="270">
        <f t="shared" si="48"/>
        <v>9.1297500000000031</v>
      </c>
    </row>
    <row r="687" spans="1:5" x14ac:dyDescent="0.5">
      <c r="A687" s="243">
        <f t="shared" si="49"/>
        <v>0.65600000000000047</v>
      </c>
      <c r="B687" s="243">
        <f t="shared" si="46"/>
        <v>0.34399999999999953</v>
      </c>
      <c r="C687" s="82"/>
      <c r="D687" s="270">
        <f t="shared" si="47"/>
        <v>7.3605665062466876</v>
      </c>
      <c r="E687" s="270">
        <f t="shared" si="48"/>
        <v>9.1372000000000035</v>
      </c>
    </row>
    <row r="688" spans="1:5" x14ac:dyDescent="0.5">
      <c r="A688" s="243">
        <f t="shared" si="49"/>
        <v>0.65700000000000047</v>
      </c>
      <c r="B688" s="243">
        <f t="shared" si="46"/>
        <v>0.34299999999999953</v>
      </c>
      <c r="C688" s="82"/>
      <c r="D688" s="270">
        <f t="shared" si="47"/>
        <v>7.3825322114237961</v>
      </c>
      <c r="E688" s="270">
        <f t="shared" si="48"/>
        <v>9.1446500000000022</v>
      </c>
    </row>
    <row r="689" spans="1:5" x14ac:dyDescent="0.5">
      <c r="A689" s="243">
        <f t="shared" si="49"/>
        <v>0.65800000000000047</v>
      </c>
      <c r="B689" s="243">
        <f t="shared" si="46"/>
        <v>0.34199999999999953</v>
      </c>
      <c r="C689" s="82"/>
      <c r="D689" s="270">
        <f t="shared" si="47"/>
        <v>7.4044979166009046</v>
      </c>
      <c r="E689" s="270">
        <f t="shared" si="48"/>
        <v>9.1521000000000026</v>
      </c>
    </row>
    <row r="690" spans="1:5" x14ac:dyDescent="0.5">
      <c r="A690" s="243">
        <f t="shared" si="49"/>
        <v>0.65900000000000047</v>
      </c>
      <c r="B690" s="243">
        <f t="shared" si="46"/>
        <v>0.34099999999999953</v>
      </c>
      <c r="C690" s="82"/>
      <c r="D690" s="270">
        <f t="shared" si="47"/>
        <v>7.4264636217780122</v>
      </c>
      <c r="E690" s="270">
        <f t="shared" si="48"/>
        <v>9.159550000000003</v>
      </c>
    </row>
    <row r="691" spans="1:5" x14ac:dyDescent="0.5">
      <c r="A691" s="243">
        <f t="shared" si="49"/>
        <v>0.66000000000000048</v>
      </c>
      <c r="B691" s="243">
        <f t="shared" si="46"/>
        <v>0.33999999999999952</v>
      </c>
      <c r="C691" s="82"/>
      <c r="D691" s="270">
        <f t="shared" si="47"/>
        <v>7.4484293269551189</v>
      </c>
      <c r="E691" s="270">
        <f t="shared" si="48"/>
        <v>9.1670000000000034</v>
      </c>
    </row>
    <row r="692" spans="1:5" x14ac:dyDescent="0.5">
      <c r="A692" s="243">
        <f t="shared" si="49"/>
        <v>0.66100000000000048</v>
      </c>
      <c r="B692" s="243">
        <f t="shared" si="46"/>
        <v>0.33899999999999952</v>
      </c>
      <c r="C692" s="82"/>
      <c r="D692" s="270">
        <f t="shared" si="47"/>
        <v>7.4703950321322257</v>
      </c>
      <c r="E692" s="270">
        <f t="shared" si="48"/>
        <v>9.1744500000000038</v>
      </c>
    </row>
    <row r="693" spans="1:5" x14ac:dyDescent="0.5">
      <c r="A693" s="243">
        <f t="shared" si="49"/>
        <v>0.66200000000000048</v>
      </c>
      <c r="B693" s="243">
        <f t="shared" si="46"/>
        <v>0.33799999999999952</v>
      </c>
      <c r="C693" s="82"/>
      <c r="D693" s="270">
        <f t="shared" si="47"/>
        <v>7.4923607373093342</v>
      </c>
      <c r="E693" s="270">
        <f t="shared" si="48"/>
        <v>9.1819000000000024</v>
      </c>
    </row>
    <row r="694" spans="1:5" x14ac:dyDescent="0.5">
      <c r="A694" s="243">
        <f t="shared" si="49"/>
        <v>0.66300000000000048</v>
      </c>
      <c r="B694" s="243">
        <f t="shared" si="46"/>
        <v>0.33699999999999952</v>
      </c>
      <c r="C694" s="82"/>
      <c r="D694" s="270">
        <f t="shared" si="47"/>
        <v>7.5143264424864418</v>
      </c>
      <c r="E694" s="270">
        <f t="shared" si="48"/>
        <v>9.1893500000000028</v>
      </c>
    </row>
    <row r="695" spans="1:5" x14ac:dyDescent="0.5">
      <c r="A695" s="243">
        <f t="shared" si="49"/>
        <v>0.66400000000000048</v>
      </c>
      <c r="B695" s="243">
        <f t="shared" si="46"/>
        <v>0.33599999999999952</v>
      </c>
      <c r="C695" s="82"/>
      <c r="D695" s="270">
        <f t="shared" si="47"/>
        <v>7.5362921476635485</v>
      </c>
      <c r="E695" s="270">
        <f t="shared" si="48"/>
        <v>9.1968000000000032</v>
      </c>
    </row>
    <row r="696" spans="1:5" x14ac:dyDescent="0.5">
      <c r="A696" s="243">
        <f t="shared" si="49"/>
        <v>0.66500000000000048</v>
      </c>
      <c r="B696" s="243">
        <f t="shared" si="46"/>
        <v>0.33499999999999952</v>
      </c>
      <c r="C696" s="82"/>
      <c r="D696" s="270">
        <f t="shared" si="47"/>
        <v>7.558257852840657</v>
      </c>
      <c r="E696" s="270">
        <f t="shared" si="48"/>
        <v>9.2042500000000036</v>
      </c>
    </row>
    <row r="697" spans="1:5" x14ac:dyDescent="0.5">
      <c r="A697" s="243">
        <f t="shared" si="49"/>
        <v>0.66600000000000048</v>
      </c>
      <c r="B697" s="243">
        <f t="shared" si="46"/>
        <v>0.33399999999999952</v>
      </c>
      <c r="C697" s="82"/>
      <c r="D697" s="270">
        <f t="shared" si="47"/>
        <v>7.5802235580177646</v>
      </c>
      <c r="E697" s="270">
        <f t="shared" si="48"/>
        <v>9.211700000000004</v>
      </c>
    </row>
    <row r="698" spans="1:5" x14ac:dyDescent="0.5">
      <c r="A698" s="243">
        <f t="shared" si="49"/>
        <v>0.66700000000000048</v>
      </c>
      <c r="B698" s="243">
        <f t="shared" si="46"/>
        <v>0.33299999999999952</v>
      </c>
      <c r="C698" s="82"/>
      <c r="D698" s="270">
        <f t="shared" si="47"/>
        <v>7.6021892631948731</v>
      </c>
      <c r="E698" s="270">
        <f t="shared" si="48"/>
        <v>9.2191500000000026</v>
      </c>
    </row>
    <row r="699" spans="1:5" x14ac:dyDescent="0.5">
      <c r="A699" s="243">
        <f t="shared" si="49"/>
        <v>0.66800000000000048</v>
      </c>
      <c r="B699" s="243">
        <f t="shared" si="46"/>
        <v>0.33199999999999952</v>
      </c>
      <c r="C699" s="82"/>
      <c r="D699" s="270">
        <f t="shared" si="47"/>
        <v>7.624154968371978</v>
      </c>
      <c r="E699" s="270">
        <f t="shared" si="48"/>
        <v>9.226600000000003</v>
      </c>
    </row>
    <row r="700" spans="1:5" x14ac:dyDescent="0.5">
      <c r="A700" s="243">
        <f t="shared" si="49"/>
        <v>0.66900000000000048</v>
      </c>
      <c r="B700" s="243">
        <f t="shared" si="46"/>
        <v>0.33099999999999952</v>
      </c>
      <c r="C700" s="82"/>
      <c r="D700" s="270">
        <f t="shared" si="47"/>
        <v>7.6461206735490865</v>
      </c>
      <c r="E700" s="270">
        <f t="shared" si="48"/>
        <v>9.2340500000000034</v>
      </c>
    </row>
    <row r="701" spans="1:5" x14ac:dyDescent="0.5">
      <c r="A701" s="243">
        <f t="shared" si="49"/>
        <v>0.67000000000000048</v>
      </c>
      <c r="B701" s="243">
        <f t="shared" si="46"/>
        <v>0.32999999999999952</v>
      </c>
      <c r="C701" s="82"/>
      <c r="D701" s="270">
        <f t="shared" si="47"/>
        <v>7.6680863787261941</v>
      </c>
      <c r="E701" s="270">
        <f t="shared" si="48"/>
        <v>9.241500000000002</v>
      </c>
    </row>
    <row r="702" spans="1:5" x14ac:dyDescent="0.5">
      <c r="A702" s="243">
        <f t="shared" si="49"/>
        <v>0.67100000000000048</v>
      </c>
      <c r="B702" s="243">
        <f t="shared" si="46"/>
        <v>0.32899999999999952</v>
      </c>
      <c r="C702" s="82"/>
      <c r="D702" s="270">
        <f t="shared" si="47"/>
        <v>7.6900520839033017</v>
      </c>
      <c r="E702" s="270">
        <f t="shared" si="48"/>
        <v>9.2489500000000024</v>
      </c>
    </row>
    <row r="703" spans="1:5" x14ac:dyDescent="0.5">
      <c r="A703" s="243">
        <f t="shared" si="49"/>
        <v>0.67200000000000049</v>
      </c>
      <c r="B703" s="243">
        <f t="shared" si="46"/>
        <v>0.32799999999999951</v>
      </c>
      <c r="C703" s="82"/>
      <c r="D703" s="270">
        <f t="shared" si="47"/>
        <v>7.7120177890804076</v>
      </c>
      <c r="E703" s="270">
        <f t="shared" si="48"/>
        <v>9.2564000000000028</v>
      </c>
    </row>
    <row r="704" spans="1:5" x14ac:dyDescent="0.5">
      <c r="A704" s="243">
        <f t="shared" si="49"/>
        <v>0.67300000000000049</v>
      </c>
      <c r="B704" s="243">
        <f t="shared" si="46"/>
        <v>0.32699999999999951</v>
      </c>
      <c r="C704" s="82"/>
      <c r="D704" s="270">
        <f t="shared" si="47"/>
        <v>7.7339834942575152</v>
      </c>
      <c r="E704" s="270">
        <f t="shared" si="48"/>
        <v>9.2638500000000032</v>
      </c>
    </row>
    <row r="705" spans="1:5" x14ac:dyDescent="0.5">
      <c r="A705" s="243">
        <f t="shared" si="49"/>
        <v>0.67400000000000049</v>
      </c>
      <c r="B705" s="243">
        <f t="shared" si="46"/>
        <v>0.32599999999999951</v>
      </c>
      <c r="C705" s="82"/>
      <c r="D705" s="270">
        <f t="shared" si="47"/>
        <v>7.7559491994346228</v>
      </c>
      <c r="E705" s="270">
        <f t="shared" si="48"/>
        <v>9.2713000000000036</v>
      </c>
    </row>
    <row r="706" spans="1:5" x14ac:dyDescent="0.5">
      <c r="A706" s="243">
        <f t="shared" si="49"/>
        <v>0.67500000000000049</v>
      </c>
      <c r="B706" s="243">
        <f t="shared" si="46"/>
        <v>0.32499999999999951</v>
      </c>
      <c r="C706" s="82"/>
      <c r="D706" s="270">
        <f t="shared" si="47"/>
        <v>7.7779149046117313</v>
      </c>
      <c r="E706" s="270">
        <f t="shared" si="48"/>
        <v>9.2787500000000023</v>
      </c>
    </row>
    <row r="707" spans="1:5" x14ac:dyDescent="0.5">
      <c r="A707" s="243">
        <f t="shared" si="49"/>
        <v>0.67600000000000049</v>
      </c>
      <c r="B707" s="243">
        <f t="shared" si="46"/>
        <v>0.32399999999999951</v>
      </c>
      <c r="C707" s="82"/>
      <c r="D707" s="270">
        <f t="shared" si="47"/>
        <v>7.7998806097888371</v>
      </c>
      <c r="E707" s="270">
        <f t="shared" si="48"/>
        <v>9.2862000000000045</v>
      </c>
    </row>
    <row r="708" spans="1:5" x14ac:dyDescent="0.5">
      <c r="A708" s="243">
        <f t="shared" si="49"/>
        <v>0.67700000000000049</v>
      </c>
      <c r="B708" s="243">
        <f t="shared" si="46"/>
        <v>0.32299999999999951</v>
      </c>
      <c r="C708" s="82"/>
      <c r="D708" s="270">
        <f t="shared" si="47"/>
        <v>7.8218463149659456</v>
      </c>
      <c r="E708" s="270">
        <f t="shared" si="48"/>
        <v>9.2936500000000031</v>
      </c>
    </row>
    <row r="709" spans="1:5" x14ac:dyDescent="0.5">
      <c r="A709" s="243">
        <f t="shared" si="49"/>
        <v>0.67800000000000049</v>
      </c>
      <c r="B709" s="243">
        <f t="shared" si="46"/>
        <v>0.32199999999999951</v>
      </c>
      <c r="C709" s="82"/>
      <c r="D709" s="270">
        <f t="shared" si="47"/>
        <v>7.8438120201430541</v>
      </c>
      <c r="E709" s="270">
        <f t="shared" si="48"/>
        <v>9.3011000000000035</v>
      </c>
    </row>
    <row r="710" spans="1:5" x14ac:dyDescent="0.5">
      <c r="A710" s="243">
        <f t="shared" si="49"/>
        <v>0.67900000000000049</v>
      </c>
      <c r="B710" s="243">
        <f t="shared" si="46"/>
        <v>0.32099999999999951</v>
      </c>
      <c r="C710" s="82"/>
      <c r="D710" s="270">
        <f t="shared" si="47"/>
        <v>7.8657777253201626</v>
      </c>
      <c r="E710" s="270">
        <f t="shared" si="48"/>
        <v>9.3085500000000039</v>
      </c>
    </row>
    <row r="711" spans="1:5" x14ac:dyDescent="0.5">
      <c r="A711" s="243">
        <f t="shared" si="49"/>
        <v>0.68000000000000049</v>
      </c>
      <c r="B711" s="243">
        <f t="shared" si="46"/>
        <v>0.31999999999999951</v>
      </c>
      <c r="C711" s="82"/>
      <c r="D711" s="270">
        <f t="shared" si="47"/>
        <v>7.8877434304972684</v>
      </c>
      <c r="E711" s="270">
        <f t="shared" si="48"/>
        <v>9.3160000000000025</v>
      </c>
    </row>
    <row r="712" spans="1:5" x14ac:dyDescent="0.5">
      <c r="A712" s="243">
        <f t="shared" si="49"/>
        <v>0.68100000000000049</v>
      </c>
      <c r="B712" s="243">
        <f t="shared" si="46"/>
        <v>0.31899999999999951</v>
      </c>
      <c r="C712" s="82"/>
      <c r="D712" s="270">
        <f t="shared" si="47"/>
        <v>7.9097091356743761</v>
      </c>
      <c r="E712" s="270">
        <f t="shared" si="48"/>
        <v>9.3234500000000029</v>
      </c>
    </row>
    <row r="713" spans="1:5" x14ac:dyDescent="0.5">
      <c r="A713" s="243">
        <f t="shared" si="49"/>
        <v>0.68200000000000049</v>
      </c>
      <c r="B713" s="243">
        <f t="shared" si="46"/>
        <v>0.31799999999999951</v>
      </c>
      <c r="C713" s="82"/>
      <c r="D713" s="270">
        <f t="shared" si="47"/>
        <v>7.9316748408514846</v>
      </c>
      <c r="E713" s="270">
        <f t="shared" si="48"/>
        <v>9.3309000000000033</v>
      </c>
    </row>
    <row r="714" spans="1:5" x14ac:dyDescent="0.5">
      <c r="A714" s="243">
        <f t="shared" si="49"/>
        <v>0.6830000000000005</v>
      </c>
      <c r="B714" s="243">
        <f t="shared" si="46"/>
        <v>0.3169999999999995</v>
      </c>
      <c r="C714" s="82"/>
      <c r="D714" s="270">
        <f t="shared" si="47"/>
        <v>7.9536405460285922</v>
      </c>
      <c r="E714" s="270">
        <f t="shared" si="48"/>
        <v>9.3383500000000037</v>
      </c>
    </row>
    <row r="715" spans="1:5" x14ac:dyDescent="0.5">
      <c r="A715" s="243">
        <f t="shared" si="49"/>
        <v>0.6840000000000005</v>
      </c>
      <c r="B715" s="243">
        <f t="shared" si="46"/>
        <v>0.3159999999999995</v>
      </c>
      <c r="C715" s="82"/>
      <c r="D715" s="270">
        <f t="shared" si="47"/>
        <v>7.9756062512057007</v>
      </c>
      <c r="E715" s="270">
        <f t="shared" si="48"/>
        <v>9.3458000000000041</v>
      </c>
    </row>
    <row r="716" spans="1:5" x14ac:dyDescent="0.5">
      <c r="A716" s="243">
        <f t="shared" si="49"/>
        <v>0.6850000000000005</v>
      </c>
      <c r="B716" s="243">
        <f t="shared" si="46"/>
        <v>0.3149999999999995</v>
      </c>
      <c r="C716" s="82"/>
      <c r="D716" s="270">
        <f t="shared" si="47"/>
        <v>7.9975719563828065</v>
      </c>
      <c r="E716" s="270">
        <f t="shared" si="48"/>
        <v>9.3532500000000027</v>
      </c>
    </row>
    <row r="717" spans="1:5" x14ac:dyDescent="0.5">
      <c r="A717" s="243">
        <f t="shared" si="49"/>
        <v>0.6860000000000005</v>
      </c>
      <c r="B717" s="243">
        <f t="shared" si="46"/>
        <v>0.3139999999999995</v>
      </c>
      <c r="C717" s="82"/>
      <c r="D717" s="270">
        <f t="shared" si="47"/>
        <v>8.0195376615599141</v>
      </c>
      <c r="E717" s="270">
        <f t="shared" si="48"/>
        <v>9.3607000000000031</v>
      </c>
    </row>
    <row r="718" spans="1:5" x14ac:dyDescent="0.5">
      <c r="A718" s="243">
        <f t="shared" si="49"/>
        <v>0.6870000000000005</v>
      </c>
      <c r="B718" s="243">
        <f t="shared" si="46"/>
        <v>0.3129999999999995</v>
      </c>
      <c r="C718" s="82"/>
      <c r="D718" s="270">
        <f t="shared" si="47"/>
        <v>8.0415033667370217</v>
      </c>
      <c r="E718" s="270">
        <f t="shared" si="48"/>
        <v>9.3681500000000035</v>
      </c>
    </row>
    <row r="719" spans="1:5" x14ac:dyDescent="0.5">
      <c r="A719" s="243">
        <f t="shared" si="49"/>
        <v>0.6880000000000005</v>
      </c>
      <c r="B719" s="243">
        <f t="shared" si="46"/>
        <v>0.3119999999999995</v>
      </c>
      <c r="C719" s="82"/>
      <c r="D719" s="270">
        <f t="shared" si="47"/>
        <v>8.0634690719141311</v>
      </c>
      <c r="E719" s="270">
        <f t="shared" si="48"/>
        <v>9.3756000000000022</v>
      </c>
    </row>
    <row r="720" spans="1:5" x14ac:dyDescent="0.5">
      <c r="A720" s="243">
        <f t="shared" si="49"/>
        <v>0.6890000000000005</v>
      </c>
      <c r="B720" s="243">
        <f t="shared" si="46"/>
        <v>0.3109999999999995</v>
      </c>
      <c r="C720" s="82"/>
      <c r="D720" s="270">
        <f t="shared" si="47"/>
        <v>8.0854347770912369</v>
      </c>
      <c r="E720" s="270">
        <f t="shared" si="48"/>
        <v>9.3830500000000026</v>
      </c>
    </row>
    <row r="721" spans="1:5" x14ac:dyDescent="0.5">
      <c r="A721" s="243">
        <f t="shared" si="49"/>
        <v>0.6900000000000005</v>
      </c>
      <c r="B721" s="243">
        <f t="shared" si="46"/>
        <v>0.3099999999999995</v>
      </c>
      <c r="C721" s="82"/>
      <c r="D721" s="270">
        <f t="shared" si="47"/>
        <v>8.1074004822683445</v>
      </c>
      <c r="E721" s="270">
        <f t="shared" si="48"/>
        <v>9.390500000000003</v>
      </c>
    </row>
    <row r="722" spans="1:5" x14ac:dyDescent="0.5">
      <c r="A722" s="243">
        <f t="shared" si="49"/>
        <v>0.6910000000000005</v>
      </c>
      <c r="B722" s="243">
        <f t="shared" si="46"/>
        <v>0.3089999999999995</v>
      </c>
      <c r="C722" s="82"/>
      <c r="D722" s="270">
        <f t="shared" si="47"/>
        <v>8.1293661874454521</v>
      </c>
      <c r="E722" s="270">
        <f t="shared" si="48"/>
        <v>9.3979500000000034</v>
      </c>
    </row>
    <row r="723" spans="1:5" x14ac:dyDescent="0.5">
      <c r="A723" s="243">
        <f t="shared" si="49"/>
        <v>0.6920000000000005</v>
      </c>
      <c r="B723" s="243">
        <f t="shared" si="46"/>
        <v>0.3079999999999995</v>
      </c>
      <c r="C723" s="82"/>
      <c r="D723" s="270">
        <f t="shared" si="47"/>
        <v>8.1513318926225597</v>
      </c>
      <c r="E723" s="270">
        <f t="shared" si="48"/>
        <v>9.4054000000000038</v>
      </c>
    </row>
    <row r="724" spans="1:5" x14ac:dyDescent="0.5">
      <c r="A724" s="243">
        <f t="shared" si="49"/>
        <v>0.6930000000000005</v>
      </c>
      <c r="B724" s="243">
        <f t="shared" si="46"/>
        <v>0.3069999999999995</v>
      </c>
      <c r="C724" s="82"/>
      <c r="D724" s="270">
        <f t="shared" si="47"/>
        <v>8.1732975977996656</v>
      </c>
      <c r="E724" s="270">
        <f t="shared" si="48"/>
        <v>9.4128500000000042</v>
      </c>
    </row>
    <row r="725" spans="1:5" x14ac:dyDescent="0.5">
      <c r="A725" s="243">
        <f t="shared" si="49"/>
        <v>0.69400000000000051</v>
      </c>
      <c r="B725" s="243">
        <f t="shared" si="46"/>
        <v>0.30599999999999949</v>
      </c>
      <c r="C725" s="82"/>
      <c r="D725" s="270">
        <f t="shared" si="47"/>
        <v>8.1952633029767732</v>
      </c>
      <c r="E725" s="270">
        <f t="shared" si="48"/>
        <v>9.4203000000000028</v>
      </c>
    </row>
    <row r="726" spans="1:5" x14ac:dyDescent="0.5">
      <c r="A726" s="243">
        <f t="shared" si="49"/>
        <v>0.69500000000000051</v>
      </c>
      <c r="B726" s="243">
        <f t="shared" si="46"/>
        <v>0.30499999999999949</v>
      </c>
      <c r="C726" s="82"/>
      <c r="D726" s="270">
        <f t="shared" si="47"/>
        <v>8.2172290081538826</v>
      </c>
      <c r="E726" s="270">
        <f t="shared" si="48"/>
        <v>9.4277500000000032</v>
      </c>
    </row>
    <row r="727" spans="1:5" x14ac:dyDescent="0.5">
      <c r="A727" s="243">
        <f t="shared" si="49"/>
        <v>0.69600000000000051</v>
      </c>
      <c r="B727" s="243">
        <f t="shared" si="46"/>
        <v>0.30399999999999949</v>
      </c>
      <c r="C727" s="82"/>
      <c r="D727" s="270">
        <f t="shared" si="47"/>
        <v>8.2391947133309902</v>
      </c>
      <c r="E727" s="270">
        <f t="shared" si="48"/>
        <v>9.4352000000000036</v>
      </c>
    </row>
    <row r="728" spans="1:5" x14ac:dyDescent="0.5">
      <c r="A728" s="243">
        <f t="shared" si="49"/>
        <v>0.69700000000000051</v>
      </c>
      <c r="B728" s="243">
        <f t="shared" si="46"/>
        <v>0.30299999999999949</v>
      </c>
      <c r="C728" s="82"/>
      <c r="D728" s="270">
        <f t="shared" si="47"/>
        <v>8.261160418508096</v>
      </c>
      <c r="E728" s="270">
        <f t="shared" si="48"/>
        <v>9.4426500000000022</v>
      </c>
    </row>
    <row r="729" spans="1:5" x14ac:dyDescent="0.5">
      <c r="A729" s="243">
        <f t="shared" si="49"/>
        <v>0.69800000000000051</v>
      </c>
      <c r="B729" s="243">
        <f t="shared" si="46"/>
        <v>0.30199999999999949</v>
      </c>
      <c r="C729" s="82"/>
      <c r="D729" s="270">
        <f t="shared" si="47"/>
        <v>8.2831261236852036</v>
      </c>
      <c r="E729" s="270">
        <f t="shared" si="48"/>
        <v>9.4501000000000044</v>
      </c>
    </row>
    <row r="730" spans="1:5" x14ac:dyDescent="0.5">
      <c r="A730" s="243">
        <f t="shared" si="49"/>
        <v>0.69900000000000051</v>
      </c>
      <c r="B730" s="243">
        <f t="shared" si="46"/>
        <v>0.30099999999999949</v>
      </c>
      <c r="C730" s="82"/>
      <c r="D730" s="270">
        <f t="shared" si="47"/>
        <v>8.305091828862313</v>
      </c>
      <c r="E730" s="270">
        <f t="shared" si="48"/>
        <v>9.457550000000003</v>
      </c>
    </row>
    <row r="731" spans="1:5" x14ac:dyDescent="0.5">
      <c r="A731" s="243">
        <f t="shared" si="49"/>
        <v>0.70000000000000051</v>
      </c>
      <c r="B731" s="243">
        <f t="shared" si="46"/>
        <v>0.29999999999999949</v>
      </c>
      <c r="C731" s="82"/>
      <c r="D731" s="270">
        <f t="shared" si="47"/>
        <v>8.3270575340394206</v>
      </c>
      <c r="E731" s="270">
        <f t="shared" si="48"/>
        <v>9.4650000000000034</v>
      </c>
    </row>
    <row r="732" spans="1:5" x14ac:dyDescent="0.5">
      <c r="A732" s="243">
        <f t="shared" si="49"/>
        <v>0.70100000000000051</v>
      </c>
      <c r="B732" s="243">
        <f t="shared" si="46"/>
        <v>0.29899999999999949</v>
      </c>
      <c r="C732" s="82"/>
      <c r="D732" s="270">
        <f t="shared" si="47"/>
        <v>8.3490232392165264</v>
      </c>
      <c r="E732" s="270">
        <f t="shared" si="48"/>
        <v>9.4724500000000038</v>
      </c>
    </row>
    <row r="733" spans="1:5" x14ac:dyDescent="0.5">
      <c r="A733" s="243">
        <f t="shared" si="49"/>
        <v>0.70200000000000051</v>
      </c>
      <c r="B733" s="243">
        <f t="shared" si="46"/>
        <v>0.29799999999999949</v>
      </c>
      <c r="C733" s="82"/>
      <c r="D733" s="270">
        <f t="shared" si="47"/>
        <v>8.3709889443936341</v>
      </c>
      <c r="E733" s="270">
        <f t="shared" si="48"/>
        <v>9.4799000000000024</v>
      </c>
    </row>
    <row r="734" spans="1:5" x14ac:dyDescent="0.5">
      <c r="A734" s="243">
        <f t="shared" si="49"/>
        <v>0.70300000000000051</v>
      </c>
      <c r="B734" s="243">
        <f t="shared" si="46"/>
        <v>0.29699999999999949</v>
      </c>
      <c r="C734" s="82"/>
      <c r="D734" s="270">
        <f t="shared" si="47"/>
        <v>8.3929546495707417</v>
      </c>
      <c r="E734" s="270">
        <f t="shared" si="48"/>
        <v>9.4873500000000028</v>
      </c>
    </row>
    <row r="735" spans="1:5" x14ac:dyDescent="0.5">
      <c r="A735" s="243">
        <f t="shared" si="49"/>
        <v>0.70400000000000051</v>
      </c>
      <c r="B735" s="243">
        <f t="shared" ref="B735:B798" si="50">1-A735</f>
        <v>0.29599999999999949</v>
      </c>
      <c r="C735" s="82"/>
      <c r="D735" s="270">
        <f t="shared" si="47"/>
        <v>8.4149203547478511</v>
      </c>
      <c r="E735" s="270">
        <f t="shared" si="48"/>
        <v>9.4948000000000032</v>
      </c>
    </row>
    <row r="736" spans="1:5" x14ac:dyDescent="0.5">
      <c r="A736" s="243">
        <f t="shared" si="49"/>
        <v>0.70500000000000052</v>
      </c>
      <c r="B736" s="243">
        <f t="shared" si="50"/>
        <v>0.29499999999999948</v>
      </c>
      <c r="C736" s="82"/>
      <c r="D736" s="270">
        <f t="shared" ref="D736:D799" si="51">SQRT((A736*$B$7)^2+(B736*$B$8)^2+2*$B$7*A736*$B$8*B736*$D$12)</f>
        <v>8.4368860599249569</v>
      </c>
      <c r="E736" s="270">
        <f t="shared" ref="E736:E799" si="52">+A736*$B$5+B736*$B$6</f>
        <v>9.5022500000000036</v>
      </c>
    </row>
    <row r="737" spans="1:5" x14ac:dyDescent="0.5">
      <c r="A737" s="243">
        <f t="shared" si="49"/>
        <v>0.70600000000000052</v>
      </c>
      <c r="B737" s="243">
        <f t="shared" si="50"/>
        <v>0.29399999999999948</v>
      </c>
      <c r="C737" s="82"/>
      <c r="D737" s="270">
        <f t="shared" si="51"/>
        <v>8.4588517651020627</v>
      </c>
      <c r="E737" s="270">
        <f t="shared" si="52"/>
        <v>9.5097000000000023</v>
      </c>
    </row>
    <row r="738" spans="1:5" x14ac:dyDescent="0.5">
      <c r="A738" s="243">
        <f t="shared" ref="A738:A801" si="53">+A737+0.1%</f>
        <v>0.70700000000000052</v>
      </c>
      <c r="B738" s="243">
        <f t="shared" si="50"/>
        <v>0.29299999999999948</v>
      </c>
      <c r="C738" s="82"/>
      <c r="D738" s="270">
        <f t="shared" si="51"/>
        <v>8.4808174702791721</v>
      </c>
      <c r="E738" s="270">
        <f t="shared" si="52"/>
        <v>9.5171500000000044</v>
      </c>
    </row>
    <row r="739" spans="1:5" x14ac:dyDescent="0.5">
      <c r="A739" s="243">
        <f t="shared" si="53"/>
        <v>0.70800000000000052</v>
      </c>
      <c r="B739" s="243">
        <f t="shared" si="50"/>
        <v>0.29199999999999948</v>
      </c>
      <c r="C739" s="82"/>
      <c r="D739" s="270">
        <f t="shared" si="51"/>
        <v>8.5027831754562797</v>
      </c>
      <c r="E739" s="270">
        <f t="shared" si="52"/>
        <v>9.5246000000000031</v>
      </c>
    </row>
    <row r="740" spans="1:5" x14ac:dyDescent="0.5">
      <c r="A740" s="243">
        <f t="shared" si="53"/>
        <v>0.70900000000000052</v>
      </c>
      <c r="B740" s="243">
        <f t="shared" si="50"/>
        <v>0.29099999999999948</v>
      </c>
      <c r="C740" s="82"/>
      <c r="D740" s="270">
        <f t="shared" si="51"/>
        <v>8.5247488806333873</v>
      </c>
      <c r="E740" s="270">
        <f t="shared" si="52"/>
        <v>9.5320500000000035</v>
      </c>
    </row>
    <row r="741" spans="1:5" x14ac:dyDescent="0.5">
      <c r="A741" s="243">
        <f t="shared" si="53"/>
        <v>0.71000000000000052</v>
      </c>
      <c r="B741" s="243">
        <f t="shared" si="50"/>
        <v>0.28999999999999948</v>
      </c>
      <c r="C741" s="82"/>
      <c r="D741" s="270">
        <f t="shared" si="51"/>
        <v>8.5467145858104931</v>
      </c>
      <c r="E741" s="270">
        <f t="shared" si="52"/>
        <v>9.5395000000000039</v>
      </c>
    </row>
    <row r="742" spans="1:5" x14ac:dyDescent="0.5">
      <c r="A742" s="243">
        <f t="shared" si="53"/>
        <v>0.71100000000000052</v>
      </c>
      <c r="B742" s="243">
        <f t="shared" si="50"/>
        <v>0.28899999999999948</v>
      </c>
      <c r="C742" s="82"/>
      <c r="D742" s="270">
        <f t="shared" si="51"/>
        <v>8.5686802909876025</v>
      </c>
      <c r="E742" s="270">
        <f t="shared" si="52"/>
        <v>9.5469500000000025</v>
      </c>
    </row>
    <row r="743" spans="1:5" x14ac:dyDescent="0.5">
      <c r="A743" s="243">
        <f t="shared" si="53"/>
        <v>0.71200000000000052</v>
      </c>
      <c r="B743" s="243">
        <f t="shared" si="50"/>
        <v>0.28799999999999948</v>
      </c>
      <c r="C743" s="82"/>
      <c r="D743" s="270">
        <f t="shared" si="51"/>
        <v>8.5906459961647101</v>
      </c>
      <c r="E743" s="270">
        <f t="shared" si="52"/>
        <v>9.5544000000000047</v>
      </c>
    </row>
    <row r="744" spans="1:5" x14ac:dyDescent="0.5">
      <c r="A744" s="243">
        <f t="shared" si="53"/>
        <v>0.71300000000000052</v>
      </c>
      <c r="B744" s="243">
        <f t="shared" si="50"/>
        <v>0.28699999999999948</v>
      </c>
      <c r="C744" s="82"/>
      <c r="D744" s="270">
        <f t="shared" si="51"/>
        <v>8.6126117013418195</v>
      </c>
      <c r="E744" s="270">
        <f t="shared" si="52"/>
        <v>9.5618500000000033</v>
      </c>
    </row>
    <row r="745" spans="1:5" x14ac:dyDescent="0.5">
      <c r="A745" s="243">
        <f t="shared" si="53"/>
        <v>0.71400000000000052</v>
      </c>
      <c r="B745" s="243">
        <f t="shared" si="50"/>
        <v>0.28599999999999948</v>
      </c>
      <c r="C745" s="82"/>
      <c r="D745" s="270">
        <f t="shared" si="51"/>
        <v>8.6345774065189254</v>
      </c>
      <c r="E745" s="270">
        <f t="shared" si="52"/>
        <v>9.5693000000000019</v>
      </c>
    </row>
    <row r="746" spans="1:5" x14ac:dyDescent="0.5">
      <c r="A746" s="243">
        <f t="shared" si="53"/>
        <v>0.71500000000000052</v>
      </c>
      <c r="B746" s="243">
        <f t="shared" si="50"/>
        <v>0.28499999999999948</v>
      </c>
      <c r="C746" s="82"/>
      <c r="D746" s="270">
        <f t="shared" si="51"/>
        <v>8.656543111696033</v>
      </c>
      <c r="E746" s="270">
        <f t="shared" si="52"/>
        <v>9.5767500000000041</v>
      </c>
    </row>
    <row r="747" spans="1:5" x14ac:dyDescent="0.5">
      <c r="A747" s="243">
        <f t="shared" si="53"/>
        <v>0.71600000000000052</v>
      </c>
      <c r="B747" s="243">
        <f t="shared" si="50"/>
        <v>0.28399999999999948</v>
      </c>
      <c r="C747" s="82"/>
      <c r="D747" s="270">
        <f t="shared" si="51"/>
        <v>8.6785088168731406</v>
      </c>
      <c r="E747" s="270">
        <f t="shared" si="52"/>
        <v>9.5842000000000027</v>
      </c>
    </row>
    <row r="748" spans="1:5" x14ac:dyDescent="0.5">
      <c r="A748" s="243">
        <f t="shared" si="53"/>
        <v>0.71700000000000053</v>
      </c>
      <c r="B748" s="243">
        <f t="shared" si="50"/>
        <v>0.28299999999999947</v>
      </c>
      <c r="C748" s="82"/>
      <c r="D748" s="270">
        <f t="shared" si="51"/>
        <v>8.7004745220502482</v>
      </c>
      <c r="E748" s="270">
        <f t="shared" si="52"/>
        <v>9.5916500000000031</v>
      </c>
    </row>
    <row r="749" spans="1:5" x14ac:dyDescent="0.5">
      <c r="A749" s="243">
        <f t="shared" si="53"/>
        <v>0.71800000000000053</v>
      </c>
      <c r="B749" s="243">
        <f t="shared" si="50"/>
        <v>0.28199999999999947</v>
      </c>
      <c r="C749" s="82"/>
      <c r="D749" s="270">
        <f t="shared" si="51"/>
        <v>8.722440227227354</v>
      </c>
      <c r="E749" s="270">
        <f t="shared" si="52"/>
        <v>9.5991000000000035</v>
      </c>
    </row>
    <row r="750" spans="1:5" x14ac:dyDescent="0.5">
      <c r="A750" s="243">
        <f t="shared" si="53"/>
        <v>0.71900000000000053</v>
      </c>
      <c r="B750" s="243">
        <f t="shared" si="50"/>
        <v>0.28099999999999947</v>
      </c>
      <c r="C750" s="82"/>
      <c r="D750" s="270">
        <f t="shared" si="51"/>
        <v>8.7444059324044616</v>
      </c>
      <c r="E750" s="270">
        <f t="shared" si="52"/>
        <v>9.6065500000000039</v>
      </c>
    </row>
    <row r="751" spans="1:5" x14ac:dyDescent="0.5">
      <c r="A751" s="243">
        <f t="shared" si="53"/>
        <v>0.72000000000000053</v>
      </c>
      <c r="B751" s="243">
        <f t="shared" si="50"/>
        <v>0.27999999999999947</v>
      </c>
      <c r="C751" s="82"/>
      <c r="D751" s="270">
        <f t="shared" si="51"/>
        <v>8.766371637581571</v>
      </c>
      <c r="E751" s="270">
        <f t="shared" si="52"/>
        <v>9.6140000000000025</v>
      </c>
    </row>
    <row r="752" spans="1:5" x14ac:dyDescent="0.5">
      <c r="A752" s="243">
        <f t="shared" si="53"/>
        <v>0.72100000000000053</v>
      </c>
      <c r="B752" s="243">
        <f t="shared" si="50"/>
        <v>0.27899999999999947</v>
      </c>
      <c r="C752" s="82"/>
      <c r="D752" s="270">
        <f t="shared" si="51"/>
        <v>8.7883373427586786</v>
      </c>
      <c r="E752" s="270">
        <f t="shared" si="52"/>
        <v>9.6214500000000029</v>
      </c>
    </row>
    <row r="753" spans="1:5" x14ac:dyDescent="0.5">
      <c r="A753" s="243">
        <f t="shared" si="53"/>
        <v>0.72200000000000053</v>
      </c>
      <c r="B753" s="243">
        <f t="shared" si="50"/>
        <v>0.27799999999999947</v>
      </c>
      <c r="C753" s="82"/>
      <c r="D753" s="270">
        <f t="shared" si="51"/>
        <v>8.8103030479357844</v>
      </c>
      <c r="E753" s="270">
        <f t="shared" si="52"/>
        <v>9.6289000000000033</v>
      </c>
    </row>
    <row r="754" spans="1:5" x14ac:dyDescent="0.5">
      <c r="A754" s="243">
        <f t="shared" si="53"/>
        <v>0.72300000000000053</v>
      </c>
      <c r="B754" s="243">
        <f t="shared" si="50"/>
        <v>0.27699999999999947</v>
      </c>
      <c r="C754" s="82"/>
      <c r="D754" s="270">
        <f t="shared" si="51"/>
        <v>8.8322687531128921</v>
      </c>
      <c r="E754" s="270">
        <f t="shared" si="52"/>
        <v>9.6363500000000037</v>
      </c>
    </row>
    <row r="755" spans="1:5" x14ac:dyDescent="0.5">
      <c r="A755" s="243">
        <f t="shared" si="53"/>
        <v>0.72400000000000053</v>
      </c>
      <c r="B755" s="243">
        <f t="shared" si="50"/>
        <v>0.27599999999999947</v>
      </c>
      <c r="C755" s="82"/>
      <c r="D755" s="270">
        <f t="shared" si="51"/>
        <v>8.8542344582899997</v>
      </c>
      <c r="E755" s="270">
        <f t="shared" si="52"/>
        <v>9.6438000000000041</v>
      </c>
    </row>
    <row r="756" spans="1:5" x14ac:dyDescent="0.5">
      <c r="A756" s="243">
        <f t="shared" si="53"/>
        <v>0.72500000000000053</v>
      </c>
      <c r="B756" s="243">
        <f t="shared" si="50"/>
        <v>0.27499999999999947</v>
      </c>
      <c r="C756" s="82"/>
      <c r="D756" s="270">
        <f t="shared" si="51"/>
        <v>8.8762001634671073</v>
      </c>
      <c r="E756" s="270">
        <f t="shared" si="52"/>
        <v>9.6512500000000028</v>
      </c>
    </row>
    <row r="757" spans="1:5" x14ac:dyDescent="0.5">
      <c r="A757" s="243">
        <f t="shared" si="53"/>
        <v>0.72600000000000053</v>
      </c>
      <c r="B757" s="243">
        <f t="shared" si="50"/>
        <v>0.27399999999999947</v>
      </c>
      <c r="C757" s="82"/>
      <c r="D757" s="270">
        <f t="shared" si="51"/>
        <v>8.8981658686442149</v>
      </c>
      <c r="E757" s="270">
        <f t="shared" si="52"/>
        <v>9.6587000000000032</v>
      </c>
    </row>
    <row r="758" spans="1:5" x14ac:dyDescent="0.5">
      <c r="A758" s="243">
        <f t="shared" si="53"/>
        <v>0.72700000000000053</v>
      </c>
      <c r="B758" s="243">
        <f t="shared" si="50"/>
        <v>0.27299999999999947</v>
      </c>
      <c r="C758" s="82"/>
      <c r="D758" s="270">
        <f t="shared" si="51"/>
        <v>8.9201315738213225</v>
      </c>
      <c r="E758" s="270">
        <f t="shared" si="52"/>
        <v>9.6661500000000036</v>
      </c>
    </row>
    <row r="759" spans="1:5" x14ac:dyDescent="0.5">
      <c r="A759" s="243">
        <f t="shared" si="53"/>
        <v>0.72800000000000054</v>
      </c>
      <c r="B759" s="243">
        <f t="shared" si="50"/>
        <v>0.27199999999999946</v>
      </c>
      <c r="C759" s="82"/>
      <c r="D759" s="270">
        <f t="shared" si="51"/>
        <v>8.9420972789984319</v>
      </c>
      <c r="E759" s="270">
        <f t="shared" si="52"/>
        <v>9.6736000000000022</v>
      </c>
    </row>
    <row r="760" spans="1:5" x14ac:dyDescent="0.5">
      <c r="A760" s="243">
        <f t="shared" si="53"/>
        <v>0.72900000000000054</v>
      </c>
      <c r="B760" s="243">
        <f t="shared" si="50"/>
        <v>0.27099999999999946</v>
      </c>
      <c r="C760" s="82"/>
      <c r="D760" s="270">
        <f t="shared" si="51"/>
        <v>8.9640629841755395</v>
      </c>
      <c r="E760" s="270">
        <f t="shared" si="52"/>
        <v>9.6810500000000044</v>
      </c>
    </row>
    <row r="761" spans="1:5" x14ac:dyDescent="0.5">
      <c r="A761" s="243">
        <f t="shared" si="53"/>
        <v>0.73000000000000054</v>
      </c>
      <c r="B761" s="243">
        <f t="shared" si="50"/>
        <v>0.26999999999999946</v>
      </c>
      <c r="C761" s="82"/>
      <c r="D761" s="270">
        <f t="shared" si="51"/>
        <v>8.9860286893526453</v>
      </c>
      <c r="E761" s="270">
        <f t="shared" si="52"/>
        <v>9.688500000000003</v>
      </c>
    </row>
    <row r="762" spans="1:5" x14ac:dyDescent="0.5">
      <c r="A762" s="243">
        <f t="shared" si="53"/>
        <v>0.73100000000000054</v>
      </c>
      <c r="B762" s="243">
        <f t="shared" si="50"/>
        <v>0.26899999999999946</v>
      </c>
      <c r="C762" s="82"/>
      <c r="D762" s="270">
        <f t="shared" si="51"/>
        <v>9.0079943945297529</v>
      </c>
      <c r="E762" s="270">
        <f t="shared" si="52"/>
        <v>9.6959500000000034</v>
      </c>
    </row>
    <row r="763" spans="1:5" x14ac:dyDescent="0.5">
      <c r="A763" s="243">
        <f t="shared" si="53"/>
        <v>0.73200000000000054</v>
      </c>
      <c r="B763" s="243">
        <f t="shared" si="50"/>
        <v>0.26799999999999946</v>
      </c>
      <c r="C763" s="82"/>
      <c r="D763" s="270">
        <f t="shared" si="51"/>
        <v>9.0299600997068605</v>
      </c>
      <c r="E763" s="270">
        <f t="shared" si="52"/>
        <v>9.7034000000000038</v>
      </c>
    </row>
    <row r="764" spans="1:5" x14ac:dyDescent="0.5">
      <c r="A764" s="243">
        <f t="shared" si="53"/>
        <v>0.73300000000000054</v>
      </c>
      <c r="B764" s="243">
        <f t="shared" si="50"/>
        <v>0.26699999999999946</v>
      </c>
      <c r="C764" s="82"/>
      <c r="D764" s="270">
        <f t="shared" si="51"/>
        <v>9.0519258048839681</v>
      </c>
      <c r="E764" s="270">
        <f t="shared" si="52"/>
        <v>9.7108500000000042</v>
      </c>
    </row>
    <row r="765" spans="1:5" x14ac:dyDescent="0.5">
      <c r="A765" s="243">
        <f t="shared" si="53"/>
        <v>0.73400000000000054</v>
      </c>
      <c r="B765" s="243">
        <f t="shared" si="50"/>
        <v>0.26599999999999946</v>
      </c>
      <c r="C765" s="82"/>
      <c r="D765" s="270">
        <f t="shared" si="51"/>
        <v>9.0738915100610757</v>
      </c>
      <c r="E765" s="270">
        <f t="shared" si="52"/>
        <v>9.7183000000000028</v>
      </c>
    </row>
    <row r="766" spans="1:5" x14ac:dyDescent="0.5">
      <c r="A766" s="243">
        <f t="shared" si="53"/>
        <v>0.73500000000000054</v>
      </c>
      <c r="B766" s="243">
        <f t="shared" si="50"/>
        <v>0.26499999999999946</v>
      </c>
      <c r="C766" s="82"/>
      <c r="D766" s="270">
        <f t="shared" si="51"/>
        <v>9.0958572152381816</v>
      </c>
      <c r="E766" s="270">
        <f t="shared" si="52"/>
        <v>9.7257500000000032</v>
      </c>
    </row>
    <row r="767" spans="1:5" x14ac:dyDescent="0.5">
      <c r="A767" s="243">
        <f t="shared" si="53"/>
        <v>0.73600000000000054</v>
      </c>
      <c r="B767" s="243">
        <f t="shared" si="50"/>
        <v>0.26399999999999946</v>
      </c>
      <c r="C767" s="82"/>
      <c r="D767" s="270">
        <f t="shared" si="51"/>
        <v>9.117822920415291</v>
      </c>
      <c r="E767" s="270">
        <f t="shared" si="52"/>
        <v>9.7332000000000036</v>
      </c>
    </row>
    <row r="768" spans="1:5" x14ac:dyDescent="0.5">
      <c r="A768" s="243">
        <f t="shared" si="53"/>
        <v>0.73700000000000054</v>
      </c>
      <c r="B768" s="243">
        <f t="shared" si="50"/>
        <v>0.26299999999999946</v>
      </c>
      <c r="C768" s="82"/>
      <c r="D768" s="270">
        <f t="shared" si="51"/>
        <v>9.1397886255923986</v>
      </c>
      <c r="E768" s="270">
        <f t="shared" si="52"/>
        <v>9.740650000000004</v>
      </c>
    </row>
    <row r="769" spans="1:5" x14ac:dyDescent="0.5">
      <c r="A769" s="243">
        <f t="shared" si="53"/>
        <v>0.73800000000000054</v>
      </c>
      <c r="B769" s="243">
        <f t="shared" si="50"/>
        <v>0.26199999999999946</v>
      </c>
      <c r="C769" s="82"/>
      <c r="D769" s="270">
        <f t="shared" si="51"/>
        <v>9.1617543307695062</v>
      </c>
      <c r="E769" s="270">
        <f t="shared" si="52"/>
        <v>9.7481000000000044</v>
      </c>
    </row>
    <row r="770" spans="1:5" x14ac:dyDescent="0.5">
      <c r="A770" s="243">
        <f t="shared" si="53"/>
        <v>0.73900000000000055</v>
      </c>
      <c r="B770" s="243">
        <f t="shared" si="50"/>
        <v>0.26099999999999945</v>
      </c>
      <c r="C770" s="82"/>
      <c r="D770" s="270">
        <f t="shared" si="51"/>
        <v>9.183720035946612</v>
      </c>
      <c r="E770" s="270">
        <f t="shared" si="52"/>
        <v>9.7555500000000031</v>
      </c>
    </row>
    <row r="771" spans="1:5" x14ac:dyDescent="0.5">
      <c r="A771" s="243">
        <f t="shared" si="53"/>
        <v>0.74000000000000055</v>
      </c>
      <c r="B771" s="243">
        <f t="shared" si="50"/>
        <v>0.25999999999999945</v>
      </c>
      <c r="C771" s="82"/>
      <c r="D771" s="270">
        <f t="shared" si="51"/>
        <v>9.2056857411237196</v>
      </c>
      <c r="E771" s="270">
        <f t="shared" si="52"/>
        <v>9.7630000000000052</v>
      </c>
    </row>
    <row r="772" spans="1:5" x14ac:dyDescent="0.5">
      <c r="A772" s="243">
        <f t="shared" si="53"/>
        <v>0.74100000000000055</v>
      </c>
      <c r="B772" s="243">
        <f t="shared" si="50"/>
        <v>0.25899999999999945</v>
      </c>
      <c r="C772" s="82"/>
      <c r="D772" s="270">
        <f t="shared" si="51"/>
        <v>9.2276514463008272</v>
      </c>
      <c r="E772" s="270">
        <f t="shared" si="52"/>
        <v>9.7704500000000039</v>
      </c>
    </row>
    <row r="773" spans="1:5" x14ac:dyDescent="0.5">
      <c r="A773" s="243">
        <f t="shared" si="53"/>
        <v>0.74200000000000055</v>
      </c>
      <c r="B773" s="243">
        <f t="shared" si="50"/>
        <v>0.25799999999999945</v>
      </c>
      <c r="C773" s="82"/>
      <c r="D773" s="270">
        <f t="shared" si="51"/>
        <v>9.2496171514779366</v>
      </c>
      <c r="E773" s="270">
        <f t="shared" si="52"/>
        <v>9.7779000000000025</v>
      </c>
    </row>
    <row r="774" spans="1:5" x14ac:dyDescent="0.5">
      <c r="A774" s="243">
        <f t="shared" si="53"/>
        <v>0.74300000000000055</v>
      </c>
      <c r="B774" s="243">
        <f t="shared" si="50"/>
        <v>0.25699999999999945</v>
      </c>
      <c r="C774" s="82"/>
      <c r="D774" s="270">
        <f t="shared" si="51"/>
        <v>9.2715828566550424</v>
      </c>
      <c r="E774" s="270">
        <f t="shared" si="52"/>
        <v>9.7853500000000047</v>
      </c>
    </row>
    <row r="775" spans="1:5" x14ac:dyDescent="0.5">
      <c r="A775" s="243">
        <f t="shared" si="53"/>
        <v>0.74400000000000055</v>
      </c>
      <c r="B775" s="243">
        <f t="shared" si="50"/>
        <v>0.25599999999999945</v>
      </c>
      <c r="C775" s="82"/>
      <c r="D775" s="270">
        <f t="shared" si="51"/>
        <v>9.2935485618321501</v>
      </c>
      <c r="E775" s="270">
        <f t="shared" si="52"/>
        <v>9.7928000000000033</v>
      </c>
    </row>
    <row r="776" spans="1:5" x14ac:dyDescent="0.5">
      <c r="A776" s="243">
        <f t="shared" si="53"/>
        <v>0.74500000000000055</v>
      </c>
      <c r="B776" s="243">
        <f t="shared" si="50"/>
        <v>0.25499999999999945</v>
      </c>
      <c r="C776" s="82"/>
      <c r="D776" s="270">
        <f t="shared" si="51"/>
        <v>9.3155142670092577</v>
      </c>
      <c r="E776" s="270">
        <f t="shared" si="52"/>
        <v>9.8002500000000019</v>
      </c>
    </row>
    <row r="777" spans="1:5" x14ac:dyDescent="0.5">
      <c r="A777" s="243">
        <f t="shared" si="53"/>
        <v>0.74600000000000055</v>
      </c>
      <c r="B777" s="243">
        <f t="shared" si="50"/>
        <v>0.25399999999999945</v>
      </c>
      <c r="C777" s="82"/>
      <c r="D777" s="270">
        <f t="shared" si="51"/>
        <v>9.337479972186367</v>
      </c>
      <c r="E777" s="270">
        <f t="shared" si="52"/>
        <v>9.8077000000000041</v>
      </c>
    </row>
    <row r="778" spans="1:5" x14ac:dyDescent="0.5">
      <c r="A778" s="243">
        <f t="shared" si="53"/>
        <v>0.74700000000000055</v>
      </c>
      <c r="B778" s="243">
        <f t="shared" si="50"/>
        <v>0.25299999999999945</v>
      </c>
      <c r="C778" s="82"/>
      <c r="D778" s="270">
        <f t="shared" si="51"/>
        <v>9.3594456773634729</v>
      </c>
      <c r="E778" s="270">
        <f t="shared" si="52"/>
        <v>9.8151500000000027</v>
      </c>
    </row>
    <row r="779" spans="1:5" x14ac:dyDescent="0.5">
      <c r="A779" s="243">
        <f t="shared" si="53"/>
        <v>0.74800000000000055</v>
      </c>
      <c r="B779" s="243">
        <f t="shared" si="50"/>
        <v>0.25199999999999945</v>
      </c>
      <c r="C779" s="82"/>
      <c r="D779" s="270">
        <f t="shared" si="51"/>
        <v>9.3814113825405805</v>
      </c>
      <c r="E779" s="270">
        <f t="shared" si="52"/>
        <v>9.8226000000000031</v>
      </c>
    </row>
    <row r="780" spans="1:5" x14ac:dyDescent="0.5">
      <c r="A780" s="243">
        <f t="shared" si="53"/>
        <v>0.74900000000000055</v>
      </c>
      <c r="B780" s="243">
        <f t="shared" si="50"/>
        <v>0.25099999999999945</v>
      </c>
      <c r="C780" s="82"/>
      <c r="D780" s="270">
        <f t="shared" si="51"/>
        <v>9.4033770877176881</v>
      </c>
      <c r="E780" s="270">
        <f t="shared" si="52"/>
        <v>9.8300500000000035</v>
      </c>
    </row>
    <row r="781" spans="1:5" x14ac:dyDescent="0.5">
      <c r="A781" s="243">
        <f t="shared" si="53"/>
        <v>0.75000000000000056</v>
      </c>
      <c r="B781" s="243">
        <f t="shared" si="50"/>
        <v>0.24999999999999944</v>
      </c>
      <c r="C781" s="82"/>
      <c r="D781" s="270">
        <f t="shared" si="51"/>
        <v>9.4253427928947957</v>
      </c>
      <c r="E781" s="270">
        <f t="shared" si="52"/>
        <v>9.8375000000000039</v>
      </c>
    </row>
    <row r="782" spans="1:5" x14ac:dyDescent="0.5">
      <c r="A782" s="243">
        <f t="shared" si="53"/>
        <v>0.75100000000000056</v>
      </c>
      <c r="B782" s="243">
        <f t="shared" si="50"/>
        <v>0.24899999999999944</v>
      </c>
      <c r="C782" s="82"/>
      <c r="D782" s="270">
        <f t="shared" si="51"/>
        <v>9.4473084980719033</v>
      </c>
      <c r="E782" s="270">
        <f t="shared" si="52"/>
        <v>9.8449500000000043</v>
      </c>
    </row>
    <row r="783" spans="1:5" x14ac:dyDescent="0.5">
      <c r="A783" s="243">
        <f t="shared" si="53"/>
        <v>0.75200000000000056</v>
      </c>
      <c r="B783" s="243">
        <f t="shared" si="50"/>
        <v>0.24799999999999944</v>
      </c>
      <c r="C783" s="82"/>
      <c r="D783" s="270">
        <f t="shared" si="51"/>
        <v>9.4692742032490091</v>
      </c>
      <c r="E783" s="270">
        <f t="shared" si="52"/>
        <v>9.8524000000000029</v>
      </c>
    </row>
    <row r="784" spans="1:5" x14ac:dyDescent="0.5">
      <c r="A784" s="243">
        <f t="shared" si="53"/>
        <v>0.75300000000000056</v>
      </c>
      <c r="B784" s="243">
        <f t="shared" si="50"/>
        <v>0.24699999999999944</v>
      </c>
      <c r="C784" s="82"/>
      <c r="D784" s="270">
        <f t="shared" si="51"/>
        <v>9.4912399084261185</v>
      </c>
      <c r="E784" s="270">
        <f t="shared" si="52"/>
        <v>9.8598500000000033</v>
      </c>
    </row>
    <row r="785" spans="1:5" x14ac:dyDescent="0.5">
      <c r="A785" s="243">
        <f t="shared" si="53"/>
        <v>0.75400000000000056</v>
      </c>
      <c r="B785" s="243">
        <f t="shared" si="50"/>
        <v>0.24599999999999944</v>
      </c>
      <c r="C785" s="82"/>
      <c r="D785" s="270">
        <f t="shared" si="51"/>
        <v>9.5132056136032261</v>
      </c>
      <c r="E785" s="270">
        <f t="shared" si="52"/>
        <v>9.8673000000000037</v>
      </c>
    </row>
    <row r="786" spans="1:5" x14ac:dyDescent="0.5">
      <c r="A786" s="243">
        <f t="shared" si="53"/>
        <v>0.75500000000000056</v>
      </c>
      <c r="B786" s="243">
        <f t="shared" si="50"/>
        <v>0.24499999999999944</v>
      </c>
      <c r="C786" s="82"/>
      <c r="D786" s="270">
        <f t="shared" si="51"/>
        <v>9.535171318780332</v>
      </c>
      <c r="E786" s="270">
        <f t="shared" si="52"/>
        <v>9.8747500000000041</v>
      </c>
    </row>
    <row r="787" spans="1:5" x14ac:dyDescent="0.5">
      <c r="A787" s="243">
        <f t="shared" si="53"/>
        <v>0.75600000000000056</v>
      </c>
      <c r="B787" s="243">
        <f t="shared" si="50"/>
        <v>0.24399999999999944</v>
      </c>
      <c r="C787" s="82"/>
      <c r="D787" s="270">
        <f t="shared" si="51"/>
        <v>9.5571370239574396</v>
      </c>
      <c r="E787" s="270">
        <f t="shared" si="52"/>
        <v>9.8822000000000028</v>
      </c>
    </row>
    <row r="788" spans="1:5" x14ac:dyDescent="0.5">
      <c r="A788" s="243">
        <f t="shared" si="53"/>
        <v>0.75700000000000056</v>
      </c>
      <c r="B788" s="243">
        <f t="shared" si="50"/>
        <v>0.24299999999999944</v>
      </c>
      <c r="C788" s="82"/>
      <c r="D788" s="270">
        <f t="shared" si="51"/>
        <v>9.579102729134549</v>
      </c>
      <c r="E788" s="270">
        <f t="shared" si="52"/>
        <v>9.8896500000000049</v>
      </c>
    </row>
    <row r="789" spans="1:5" x14ac:dyDescent="0.5">
      <c r="A789" s="243">
        <f t="shared" si="53"/>
        <v>0.75800000000000056</v>
      </c>
      <c r="B789" s="243">
        <f t="shared" si="50"/>
        <v>0.24199999999999944</v>
      </c>
      <c r="C789" s="82"/>
      <c r="D789" s="270">
        <f t="shared" si="51"/>
        <v>9.6010684343116566</v>
      </c>
      <c r="E789" s="270">
        <f t="shared" si="52"/>
        <v>9.8971000000000036</v>
      </c>
    </row>
    <row r="790" spans="1:5" x14ac:dyDescent="0.5">
      <c r="A790" s="243">
        <f t="shared" si="53"/>
        <v>0.75900000000000056</v>
      </c>
      <c r="B790" s="243">
        <f t="shared" si="50"/>
        <v>0.24099999999999944</v>
      </c>
      <c r="C790" s="82"/>
      <c r="D790" s="270">
        <f t="shared" si="51"/>
        <v>9.6230341394887624</v>
      </c>
      <c r="E790" s="270">
        <f t="shared" si="52"/>
        <v>9.904550000000004</v>
      </c>
    </row>
    <row r="791" spans="1:5" x14ac:dyDescent="0.5">
      <c r="A791" s="243">
        <f t="shared" si="53"/>
        <v>0.76000000000000056</v>
      </c>
      <c r="B791" s="243">
        <f t="shared" si="50"/>
        <v>0.23999999999999944</v>
      </c>
      <c r="C791" s="82"/>
      <c r="D791" s="270">
        <f t="shared" si="51"/>
        <v>9.6449998446658718</v>
      </c>
      <c r="E791" s="270">
        <f t="shared" si="52"/>
        <v>9.9120000000000044</v>
      </c>
    </row>
    <row r="792" spans="1:5" x14ac:dyDescent="0.5">
      <c r="A792" s="243">
        <f t="shared" si="53"/>
        <v>0.76100000000000056</v>
      </c>
      <c r="B792" s="243">
        <f t="shared" si="50"/>
        <v>0.23899999999999944</v>
      </c>
      <c r="C792" s="82"/>
      <c r="D792" s="270">
        <f t="shared" si="51"/>
        <v>9.6669655498429776</v>
      </c>
      <c r="E792" s="270">
        <f t="shared" si="52"/>
        <v>9.919450000000003</v>
      </c>
    </row>
    <row r="793" spans="1:5" x14ac:dyDescent="0.5">
      <c r="A793" s="243">
        <f t="shared" si="53"/>
        <v>0.76200000000000057</v>
      </c>
      <c r="B793" s="243">
        <f t="shared" si="50"/>
        <v>0.23799999999999943</v>
      </c>
      <c r="C793" s="82"/>
      <c r="D793" s="270">
        <f t="shared" si="51"/>
        <v>9.688931255020087</v>
      </c>
      <c r="E793" s="270">
        <f t="shared" si="52"/>
        <v>9.9269000000000034</v>
      </c>
    </row>
    <row r="794" spans="1:5" x14ac:dyDescent="0.5">
      <c r="A794" s="243">
        <f t="shared" si="53"/>
        <v>0.76300000000000057</v>
      </c>
      <c r="B794" s="243">
        <f t="shared" si="50"/>
        <v>0.23699999999999943</v>
      </c>
      <c r="C794" s="82"/>
      <c r="D794" s="270">
        <f t="shared" si="51"/>
        <v>9.7108969601971928</v>
      </c>
      <c r="E794" s="270">
        <f t="shared" si="52"/>
        <v>9.9343500000000038</v>
      </c>
    </row>
    <row r="795" spans="1:5" x14ac:dyDescent="0.5">
      <c r="A795" s="243">
        <f t="shared" si="53"/>
        <v>0.76400000000000057</v>
      </c>
      <c r="B795" s="243">
        <f t="shared" si="50"/>
        <v>0.23599999999999943</v>
      </c>
      <c r="C795" s="82"/>
      <c r="D795" s="270">
        <f t="shared" si="51"/>
        <v>9.7328626653743004</v>
      </c>
      <c r="E795" s="270">
        <f t="shared" si="52"/>
        <v>9.9418000000000042</v>
      </c>
    </row>
    <row r="796" spans="1:5" x14ac:dyDescent="0.5">
      <c r="A796" s="243">
        <f t="shared" si="53"/>
        <v>0.76500000000000057</v>
      </c>
      <c r="B796" s="243">
        <f t="shared" si="50"/>
        <v>0.23499999999999943</v>
      </c>
      <c r="C796" s="82"/>
      <c r="D796" s="270">
        <f t="shared" si="51"/>
        <v>9.7548283705514098</v>
      </c>
      <c r="E796" s="270">
        <f t="shared" si="52"/>
        <v>9.9492500000000028</v>
      </c>
    </row>
    <row r="797" spans="1:5" x14ac:dyDescent="0.5">
      <c r="A797" s="243">
        <f t="shared" si="53"/>
        <v>0.76600000000000057</v>
      </c>
      <c r="B797" s="243">
        <f t="shared" si="50"/>
        <v>0.23399999999999943</v>
      </c>
      <c r="C797" s="82"/>
      <c r="D797" s="270">
        <f t="shared" si="51"/>
        <v>9.7767940757285157</v>
      </c>
      <c r="E797" s="270">
        <f t="shared" si="52"/>
        <v>9.9567000000000032</v>
      </c>
    </row>
    <row r="798" spans="1:5" x14ac:dyDescent="0.5">
      <c r="A798" s="243">
        <f t="shared" si="53"/>
        <v>0.76700000000000057</v>
      </c>
      <c r="B798" s="243">
        <f t="shared" si="50"/>
        <v>0.23299999999999943</v>
      </c>
      <c r="C798" s="82"/>
      <c r="D798" s="270">
        <f t="shared" si="51"/>
        <v>9.798759780905625</v>
      </c>
      <c r="E798" s="270">
        <f t="shared" si="52"/>
        <v>9.9641500000000036</v>
      </c>
    </row>
    <row r="799" spans="1:5" x14ac:dyDescent="0.5">
      <c r="A799" s="243">
        <f t="shared" si="53"/>
        <v>0.76800000000000057</v>
      </c>
      <c r="B799" s="243">
        <f t="shared" ref="B799:B862" si="54">1-A799</f>
        <v>0.23199999999999943</v>
      </c>
      <c r="C799" s="82"/>
      <c r="D799" s="270">
        <f t="shared" si="51"/>
        <v>9.8207254860827309</v>
      </c>
      <c r="E799" s="270">
        <f t="shared" si="52"/>
        <v>9.971600000000004</v>
      </c>
    </row>
    <row r="800" spans="1:5" x14ac:dyDescent="0.5">
      <c r="A800" s="243">
        <f t="shared" si="53"/>
        <v>0.76900000000000057</v>
      </c>
      <c r="B800" s="243">
        <f t="shared" si="54"/>
        <v>0.23099999999999943</v>
      </c>
      <c r="C800" s="82"/>
      <c r="D800" s="270">
        <f t="shared" ref="D800:D863" si="55">SQRT((A800*$B$7)^2+(B800*$B$8)^2+2*$B$7*A800*$B$8*B800*$D$12)</f>
        <v>9.8426911912598385</v>
      </c>
      <c r="E800" s="270">
        <f t="shared" ref="E800:E863" si="56">+A800*$B$5+B800*$B$6</f>
        <v>9.9790500000000044</v>
      </c>
    </row>
    <row r="801" spans="1:5" x14ac:dyDescent="0.5">
      <c r="A801" s="243">
        <f t="shared" si="53"/>
        <v>0.77000000000000057</v>
      </c>
      <c r="B801" s="243">
        <f t="shared" si="54"/>
        <v>0.22999999999999943</v>
      </c>
      <c r="C801" s="82"/>
      <c r="D801" s="270">
        <f t="shared" si="55"/>
        <v>9.8646568964369461</v>
      </c>
      <c r="E801" s="270">
        <f t="shared" si="56"/>
        <v>9.986500000000003</v>
      </c>
    </row>
    <row r="802" spans="1:5" x14ac:dyDescent="0.5">
      <c r="A802" s="243">
        <f t="shared" ref="A802:A865" si="57">+A801+0.1%</f>
        <v>0.77100000000000057</v>
      </c>
      <c r="B802" s="243">
        <f t="shared" si="54"/>
        <v>0.22899999999999943</v>
      </c>
      <c r="C802" s="82"/>
      <c r="D802" s="270">
        <f t="shared" si="55"/>
        <v>9.8866226016140537</v>
      </c>
      <c r="E802" s="270">
        <f t="shared" si="56"/>
        <v>9.9939500000000052</v>
      </c>
    </row>
    <row r="803" spans="1:5" x14ac:dyDescent="0.5">
      <c r="A803" s="243">
        <f t="shared" si="57"/>
        <v>0.77200000000000057</v>
      </c>
      <c r="B803" s="243">
        <f t="shared" si="54"/>
        <v>0.22799999999999943</v>
      </c>
      <c r="C803" s="82"/>
      <c r="D803" s="270">
        <f t="shared" si="55"/>
        <v>9.9085883067911613</v>
      </c>
      <c r="E803" s="270">
        <f t="shared" si="56"/>
        <v>10.001400000000004</v>
      </c>
    </row>
    <row r="804" spans="1:5" x14ac:dyDescent="0.5">
      <c r="A804" s="243">
        <f t="shared" si="57"/>
        <v>0.77300000000000058</v>
      </c>
      <c r="B804" s="243">
        <f t="shared" si="54"/>
        <v>0.22699999999999942</v>
      </c>
      <c r="C804" s="82"/>
      <c r="D804" s="270">
        <f t="shared" si="55"/>
        <v>9.9305540119682689</v>
      </c>
      <c r="E804" s="270">
        <f t="shared" si="56"/>
        <v>10.008850000000002</v>
      </c>
    </row>
    <row r="805" spans="1:5" x14ac:dyDescent="0.5">
      <c r="A805" s="243">
        <f t="shared" si="57"/>
        <v>0.77400000000000058</v>
      </c>
      <c r="B805" s="243">
        <f t="shared" si="54"/>
        <v>0.22599999999999942</v>
      </c>
      <c r="C805" s="82"/>
      <c r="D805" s="270">
        <f t="shared" si="55"/>
        <v>9.9525197171453765</v>
      </c>
      <c r="E805" s="270">
        <f t="shared" si="56"/>
        <v>10.016300000000005</v>
      </c>
    </row>
    <row r="806" spans="1:5" x14ac:dyDescent="0.5">
      <c r="A806" s="243">
        <f t="shared" si="57"/>
        <v>0.77500000000000058</v>
      </c>
      <c r="B806" s="243">
        <f t="shared" si="54"/>
        <v>0.22499999999999942</v>
      </c>
      <c r="C806" s="82"/>
      <c r="D806" s="270">
        <f t="shared" si="55"/>
        <v>9.9744854223224841</v>
      </c>
      <c r="E806" s="270">
        <f t="shared" si="56"/>
        <v>10.023750000000003</v>
      </c>
    </row>
    <row r="807" spans="1:5" x14ac:dyDescent="0.5">
      <c r="A807" s="243">
        <f t="shared" si="57"/>
        <v>0.77600000000000058</v>
      </c>
      <c r="B807" s="243">
        <f t="shared" si="54"/>
        <v>0.22399999999999942</v>
      </c>
      <c r="C807" s="82"/>
      <c r="D807" s="270">
        <f t="shared" si="55"/>
        <v>9.99645112749959</v>
      </c>
      <c r="E807" s="270">
        <f t="shared" si="56"/>
        <v>10.031200000000004</v>
      </c>
    </row>
    <row r="808" spans="1:5" x14ac:dyDescent="0.5">
      <c r="A808" s="243">
        <f t="shared" si="57"/>
        <v>0.77700000000000058</v>
      </c>
      <c r="B808" s="243">
        <f t="shared" si="54"/>
        <v>0.22299999999999942</v>
      </c>
      <c r="C808" s="82"/>
      <c r="D808" s="270">
        <f t="shared" si="55"/>
        <v>10.018416832676698</v>
      </c>
      <c r="E808" s="270">
        <f t="shared" si="56"/>
        <v>10.038650000000004</v>
      </c>
    </row>
    <row r="809" spans="1:5" x14ac:dyDescent="0.5">
      <c r="A809" s="243">
        <f t="shared" si="57"/>
        <v>0.77800000000000058</v>
      </c>
      <c r="B809" s="243">
        <f t="shared" si="54"/>
        <v>0.22199999999999942</v>
      </c>
      <c r="C809" s="82"/>
      <c r="D809" s="270">
        <f t="shared" si="55"/>
        <v>10.040382537853805</v>
      </c>
      <c r="E809" s="270">
        <f t="shared" si="56"/>
        <v>10.046100000000003</v>
      </c>
    </row>
    <row r="810" spans="1:5" x14ac:dyDescent="0.5">
      <c r="A810" s="243">
        <f t="shared" si="57"/>
        <v>0.77900000000000058</v>
      </c>
      <c r="B810" s="243">
        <f t="shared" si="54"/>
        <v>0.22099999999999942</v>
      </c>
      <c r="C810" s="82"/>
      <c r="D810" s="270">
        <f t="shared" si="55"/>
        <v>10.062348243030915</v>
      </c>
      <c r="E810" s="270">
        <f t="shared" si="56"/>
        <v>10.053550000000003</v>
      </c>
    </row>
    <row r="811" spans="1:5" x14ac:dyDescent="0.5">
      <c r="A811" s="243">
        <f t="shared" si="57"/>
        <v>0.78000000000000058</v>
      </c>
      <c r="B811" s="243">
        <f t="shared" si="54"/>
        <v>0.21999999999999942</v>
      </c>
      <c r="C811" s="82"/>
      <c r="D811" s="270">
        <f t="shared" si="55"/>
        <v>10.08431394820802</v>
      </c>
      <c r="E811" s="270">
        <f t="shared" si="56"/>
        <v>10.061000000000003</v>
      </c>
    </row>
    <row r="812" spans="1:5" x14ac:dyDescent="0.5">
      <c r="A812" s="243">
        <f t="shared" si="57"/>
        <v>0.78100000000000058</v>
      </c>
      <c r="B812" s="243">
        <f t="shared" si="54"/>
        <v>0.21899999999999942</v>
      </c>
      <c r="C812" s="82"/>
      <c r="D812" s="270">
        <f t="shared" si="55"/>
        <v>10.106279653385128</v>
      </c>
      <c r="E812" s="270">
        <f t="shared" si="56"/>
        <v>10.068450000000004</v>
      </c>
    </row>
    <row r="813" spans="1:5" x14ac:dyDescent="0.5">
      <c r="A813" s="243">
        <f t="shared" si="57"/>
        <v>0.78200000000000058</v>
      </c>
      <c r="B813" s="243">
        <f t="shared" si="54"/>
        <v>0.21799999999999942</v>
      </c>
      <c r="C813" s="82"/>
      <c r="D813" s="270">
        <f t="shared" si="55"/>
        <v>10.128245358562237</v>
      </c>
      <c r="E813" s="270">
        <f t="shared" si="56"/>
        <v>10.075900000000004</v>
      </c>
    </row>
    <row r="814" spans="1:5" x14ac:dyDescent="0.5">
      <c r="A814" s="243">
        <f t="shared" si="57"/>
        <v>0.78300000000000058</v>
      </c>
      <c r="B814" s="243">
        <f t="shared" si="54"/>
        <v>0.21699999999999942</v>
      </c>
      <c r="C814" s="82"/>
      <c r="D814" s="270">
        <f t="shared" si="55"/>
        <v>10.150211063739345</v>
      </c>
      <c r="E814" s="270">
        <f t="shared" si="56"/>
        <v>10.083350000000005</v>
      </c>
    </row>
    <row r="815" spans="1:5" x14ac:dyDescent="0.5">
      <c r="A815" s="243">
        <f t="shared" si="57"/>
        <v>0.78400000000000059</v>
      </c>
      <c r="B815" s="243">
        <f t="shared" si="54"/>
        <v>0.21599999999999941</v>
      </c>
      <c r="C815" s="82"/>
      <c r="D815" s="270">
        <f t="shared" si="55"/>
        <v>10.172176768916451</v>
      </c>
      <c r="E815" s="270">
        <f t="shared" si="56"/>
        <v>10.090800000000003</v>
      </c>
    </row>
    <row r="816" spans="1:5" x14ac:dyDescent="0.5">
      <c r="A816" s="243">
        <f t="shared" si="57"/>
        <v>0.78500000000000059</v>
      </c>
      <c r="B816" s="243">
        <f t="shared" si="54"/>
        <v>0.21499999999999941</v>
      </c>
      <c r="C816" s="82"/>
      <c r="D816" s="270">
        <f t="shared" si="55"/>
        <v>10.194142474093558</v>
      </c>
      <c r="E816" s="270">
        <f t="shared" si="56"/>
        <v>10.098250000000004</v>
      </c>
    </row>
    <row r="817" spans="1:5" x14ac:dyDescent="0.5">
      <c r="A817" s="243">
        <f t="shared" si="57"/>
        <v>0.78600000000000059</v>
      </c>
      <c r="B817" s="243">
        <f t="shared" si="54"/>
        <v>0.21399999999999941</v>
      </c>
      <c r="C817" s="82"/>
      <c r="D817" s="270">
        <f t="shared" si="55"/>
        <v>10.216108179270666</v>
      </c>
      <c r="E817" s="270">
        <f t="shared" si="56"/>
        <v>10.105700000000004</v>
      </c>
    </row>
    <row r="818" spans="1:5" x14ac:dyDescent="0.5">
      <c r="A818" s="243">
        <f t="shared" si="57"/>
        <v>0.78700000000000059</v>
      </c>
      <c r="B818" s="243">
        <f t="shared" si="54"/>
        <v>0.21299999999999941</v>
      </c>
      <c r="C818" s="82"/>
      <c r="D818" s="270">
        <f t="shared" si="55"/>
        <v>10.238073884447775</v>
      </c>
      <c r="E818" s="270">
        <f t="shared" si="56"/>
        <v>10.113150000000003</v>
      </c>
    </row>
    <row r="819" spans="1:5" x14ac:dyDescent="0.5">
      <c r="A819" s="243">
        <f t="shared" si="57"/>
        <v>0.78800000000000059</v>
      </c>
      <c r="B819" s="243">
        <f t="shared" si="54"/>
        <v>0.21199999999999941</v>
      </c>
      <c r="C819" s="82"/>
      <c r="D819" s="270">
        <f t="shared" si="55"/>
        <v>10.260039589624883</v>
      </c>
      <c r="E819" s="270">
        <f t="shared" si="56"/>
        <v>10.120600000000005</v>
      </c>
    </row>
    <row r="820" spans="1:5" x14ac:dyDescent="0.5">
      <c r="A820" s="243">
        <f t="shared" si="57"/>
        <v>0.78900000000000059</v>
      </c>
      <c r="B820" s="243">
        <f t="shared" si="54"/>
        <v>0.21099999999999941</v>
      </c>
      <c r="C820" s="82"/>
      <c r="D820" s="270">
        <f t="shared" si="55"/>
        <v>10.282005294801989</v>
      </c>
      <c r="E820" s="270">
        <f t="shared" si="56"/>
        <v>10.128050000000004</v>
      </c>
    </row>
    <row r="821" spans="1:5" x14ac:dyDescent="0.5">
      <c r="A821" s="243">
        <f t="shared" si="57"/>
        <v>0.79000000000000059</v>
      </c>
      <c r="B821" s="243">
        <f t="shared" si="54"/>
        <v>0.20999999999999941</v>
      </c>
      <c r="C821" s="82"/>
      <c r="D821" s="270">
        <f t="shared" si="55"/>
        <v>10.303970999979096</v>
      </c>
      <c r="E821" s="270">
        <f t="shared" si="56"/>
        <v>10.135500000000004</v>
      </c>
    </row>
    <row r="822" spans="1:5" x14ac:dyDescent="0.5">
      <c r="A822" s="243">
        <f t="shared" si="57"/>
        <v>0.79100000000000059</v>
      </c>
      <c r="B822" s="243">
        <f t="shared" si="54"/>
        <v>0.20899999999999941</v>
      </c>
      <c r="C822" s="82"/>
      <c r="D822" s="270">
        <f t="shared" si="55"/>
        <v>10.325936705156204</v>
      </c>
      <c r="E822" s="270">
        <f t="shared" si="56"/>
        <v>10.142950000000004</v>
      </c>
    </row>
    <row r="823" spans="1:5" x14ac:dyDescent="0.5">
      <c r="A823" s="243">
        <f t="shared" si="57"/>
        <v>0.79200000000000059</v>
      </c>
      <c r="B823" s="243">
        <f t="shared" si="54"/>
        <v>0.20799999999999941</v>
      </c>
      <c r="C823" s="82"/>
      <c r="D823" s="270">
        <f t="shared" si="55"/>
        <v>10.347902410333313</v>
      </c>
      <c r="E823" s="270">
        <f t="shared" si="56"/>
        <v>10.150400000000003</v>
      </c>
    </row>
    <row r="824" spans="1:5" x14ac:dyDescent="0.5">
      <c r="A824" s="243">
        <f t="shared" si="57"/>
        <v>0.79300000000000059</v>
      </c>
      <c r="B824" s="243">
        <f t="shared" si="54"/>
        <v>0.20699999999999941</v>
      </c>
      <c r="C824" s="82"/>
      <c r="D824" s="270">
        <f t="shared" si="55"/>
        <v>10.369868115510419</v>
      </c>
      <c r="E824" s="270">
        <f t="shared" si="56"/>
        <v>10.157850000000003</v>
      </c>
    </row>
    <row r="825" spans="1:5" x14ac:dyDescent="0.5">
      <c r="A825" s="243">
        <f t="shared" si="57"/>
        <v>0.79400000000000059</v>
      </c>
      <c r="B825" s="243">
        <f t="shared" si="54"/>
        <v>0.20599999999999941</v>
      </c>
      <c r="C825" s="82"/>
      <c r="D825" s="270">
        <f t="shared" si="55"/>
        <v>10.391833820687525</v>
      </c>
      <c r="E825" s="270">
        <f t="shared" si="56"/>
        <v>10.165300000000004</v>
      </c>
    </row>
    <row r="826" spans="1:5" x14ac:dyDescent="0.5">
      <c r="A826" s="243">
        <f t="shared" si="57"/>
        <v>0.7950000000000006</v>
      </c>
      <c r="B826" s="243">
        <f t="shared" si="54"/>
        <v>0.2049999999999994</v>
      </c>
      <c r="C826" s="82"/>
      <c r="D826" s="270">
        <f t="shared" si="55"/>
        <v>10.413799525864635</v>
      </c>
      <c r="E826" s="270">
        <f t="shared" si="56"/>
        <v>10.172750000000004</v>
      </c>
    </row>
    <row r="827" spans="1:5" x14ac:dyDescent="0.5">
      <c r="A827" s="243">
        <f t="shared" si="57"/>
        <v>0.7960000000000006</v>
      </c>
      <c r="B827" s="243">
        <f t="shared" si="54"/>
        <v>0.2039999999999994</v>
      </c>
      <c r="C827" s="82"/>
      <c r="D827" s="270">
        <f t="shared" si="55"/>
        <v>10.435765231041742</v>
      </c>
      <c r="E827" s="270">
        <f t="shared" si="56"/>
        <v>10.180200000000005</v>
      </c>
    </row>
    <row r="828" spans="1:5" x14ac:dyDescent="0.5">
      <c r="A828" s="243">
        <f t="shared" si="57"/>
        <v>0.7970000000000006</v>
      </c>
      <c r="B828" s="243">
        <f t="shared" si="54"/>
        <v>0.2029999999999994</v>
      </c>
      <c r="C828" s="82"/>
      <c r="D828" s="270">
        <f t="shared" si="55"/>
        <v>10.457730936218848</v>
      </c>
      <c r="E828" s="270">
        <f t="shared" si="56"/>
        <v>10.187650000000005</v>
      </c>
    </row>
    <row r="829" spans="1:5" x14ac:dyDescent="0.5">
      <c r="A829" s="243">
        <f t="shared" si="57"/>
        <v>0.7980000000000006</v>
      </c>
      <c r="B829" s="243">
        <f t="shared" si="54"/>
        <v>0.2019999999999994</v>
      </c>
      <c r="C829" s="82"/>
      <c r="D829" s="270">
        <f t="shared" si="55"/>
        <v>10.479696641395956</v>
      </c>
      <c r="E829" s="270">
        <f t="shared" si="56"/>
        <v>10.195100000000004</v>
      </c>
    </row>
    <row r="830" spans="1:5" x14ac:dyDescent="0.5">
      <c r="A830" s="243">
        <f t="shared" si="57"/>
        <v>0.7990000000000006</v>
      </c>
      <c r="B830" s="243">
        <f t="shared" si="54"/>
        <v>0.2009999999999994</v>
      </c>
      <c r="C830" s="82"/>
      <c r="D830" s="270">
        <f t="shared" si="55"/>
        <v>10.501662346573065</v>
      </c>
      <c r="E830" s="270">
        <f t="shared" si="56"/>
        <v>10.202550000000004</v>
      </c>
    </row>
    <row r="831" spans="1:5" x14ac:dyDescent="0.5">
      <c r="A831" s="243">
        <f t="shared" si="57"/>
        <v>0.8000000000000006</v>
      </c>
      <c r="B831" s="243">
        <f t="shared" si="54"/>
        <v>0.1999999999999994</v>
      </c>
      <c r="C831" s="82"/>
      <c r="D831" s="270">
        <f t="shared" si="55"/>
        <v>10.523628051750171</v>
      </c>
      <c r="E831" s="270">
        <f t="shared" si="56"/>
        <v>10.210000000000004</v>
      </c>
    </row>
    <row r="832" spans="1:5" x14ac:dyDescent="0.5">
      <c r="A832" s="243">
        <f t="shared" si="57"/>
        <v>0.8010000000000006</v>
      </c>
      <c r="B832" s="243">
        <f t="shared" si="54"/>
        <v>0.1989999999999994</v>
      </c>
      <c r="C832" s="82"/>
      <c r="D832" s="270">
        <f t="shared" si="55"/>
        <v>10.545593756927278</v>
      </c>
      <c r="E832" s="270">
        <f t="shared" si="56"/>
        <v>10.217450000000003</v>
      </c>
    </row>
    <row r="833" spans="1:5" x14ac:dyDescent="0.5">
      <c r="A833" s="243">
        <f t="shared" si="57"/>
        <v>0.8020000000000006</v>
      </c>
      <c r="B833" s="243">
        <f t="shared" si="54"/>
        <v>0.1979999999999994</v>
      </c>
      <c r="C833" s="82"/>
      <c r="D833" s="270">
        <f t="shared" si="55"/>
        <v>10.567559462104388</v>
      </c>
      <c r="E833" s="270">
        <f t="shared" si="56"/>
        <v>10.224900000000005</v>
      </c>
    </row>
    <row r="834" spans="1:5" x14ac:dyDescent="0.5">
      <c r="A834" s="243">
        <f t="shared" si="57"/>
        <v>0.8030000000000006</v>
      </c>
      <c r="B834" s="243">
        <f t="shared" si="54"/>
        <v>0.1969999999999994</v>
      </c>
      <c r="C834" s="82"/>
      <c r="D834" s="270">
        <f t="shared" si="55"/>
        <v>10.589525167281494</v>
      </c>
      <c r="E834" s="270">
        <f t="shared" si="56"/>
        <v>10.232350000000004</v>
      </c>
    </row>
    <row r="835" spans="1:5" x14ac:dyDescent="0.5">
      <c r="A835" s="243">
        <f t="shared" si="57"/>
        <v>0.8040000000000006</v>
      </c>
      <c r="B835" s="243">
        <f t="shared" si="54"/>
        <v>0.1959999999999994</v>
      </c>
      <c r="C835" s="82"/>
      <c r="D835" s="270">
        <f t="shared" si="55"/>
        <v>10.611490872458603</v>
      </c>
      <c r="E835" s="270">
        <f t="shared" si="56"/>
        <v>10.239800000000002</v>
      </c>
    </row>
    <row r="836" spans="1:5" x14ac:dyDescent="0.5">
      <c r="A836" s="243">
        <f t="shared" si="57"/>
        <v>0.8050000000000006</v>
      </c>
      <c r="B836" s="243">
        <f t="shared" si="54"/>
        <v>0.1949999999999994</v>
      </c>
      <c r="C836" s="82"/>
      <c r="D836" s="270">
        <f t="shared" si="55"/>
        <v>10.633456577635709</v>
      </c>
      <c r="E836" s="270">
        <f t="shared" si="56"/>
        <v>10.247250000000005</v>
      </c>
    </row>
    <row r="837" spans="1:5" x14ac:dyDescent="0.5">
      <c r="A837" s="243">
        <f t="shared" si="57"/>
        <v>0.8060000000000006</v>
      </c>
      <c r="B837" s="243">
        <f t="shared" si="54"/>
        <v>0.1939999999999994</v>
      </c>
      <c r="C837" s="82"/>
      <c r="D837" s="270">
        <f t="shared" si="55"/>
        <v>10.655422282812816</v>
      </c>
      <c r="E837" s="270">
        <f t="shared" si="56"/>
        <v>10.254700000000003</v>
      </c>
    </row>
    <row r="838" spans="1:5" x14ac:dyDescent="0.5">
      <c r="A838" s="243">
        <f t="shared" si="57"/>
        <v>0.80700000000000061</v>
      </c>
      <c r="B838" s="243">
        <f t="shared" si="54"/>
        <v>0.19299999999999939</v>
      </c>
      <c r="C838" s="82"/>
      <c r="D838" s="270">
        <f t="shared" si="55"/>
        <v>10.677387987989924</v>
      </c>
      <c r="E838" s="270">
        <f t="shared" si="56"/>
        <v>10.262150000000004</v>
      </c>
    </row>
    <row r="839" spans="1:5" x14ac:dyDescent="0.5">
      <c r="A839" s="243">
        <f t="shared" si="57"/>
        <v>0.80800000000000061</v>
      </c>
      <c r="B839" s="243">
        <f t="shared" si="54"/>
        <v>0.19199999999999939</v>
      </c>
      <c r="C839" s="82"/>
      <c r="D839" s="270">
        <f t="shared" si="55"/>
        <v>10.699353693167032</v>
      </c>
      <c r="E839" s="270">
        <f t="shared" si="56"/>
        <v>10.269600000000004</v>
      </c>
    </row>
    <row r="840" spans="1:5" x14ac:dyDescent="0.5">
      <c r="A840" s="243">
        <f t="shared" si="57"/>
        <v>0.80900000000000061</v>
      </c>
      <c r="B840" s="243">
        <f t="shared" si="54"/>
        <v>0.19099999999999939</v>
      </c>
      <c r="C840" s="82"/>
      <c r="D840" s="270">
        <f t="shared" si="55"/>
        <v>10.721319398344137</v>
      </c>
      <c r="E840" s="270">
        <f t="shared" si="56"/>
        <v>10.277050000000004</v>
      </c>
    </row>
    <row r="841" spans="1:5" x14ac:dyDescent="0.5">
      <c r="A841" s="243">
        <f t="shared" si="57"/>
        <v>0.81000000000000061</v>
      </c>
      <c r="B841" s="243">
        <f t="shared" si="54"/>
        <v>0.18999999999999939</v>
      </c>
      <c r="C841" s="82"/>
      <c r="D841" s="270">
        <f t="shared" si="55"/>
        <v>10.743285103521245</v>
      </c>
      <c r="E841" s="270">
        <f t="shared" si="56"/>
        <v>10.284500000000005</v>
      </c>
    </row>
    <row r="842" spans="1:5" x14ac:dyDescent="0.5">
      <c r="A842" s="243">
        <f t="shared" si="57"/>
        <v>0.81100000000000061</v>
      </c>
      <c r="B842" s="243">
        <f t="shared" si="54"/>
        <v>0.18899999999999939</v>
      </c>
      <c r="C842" s="82"/>
      <c r="D842" s="270">
        <f t="shared" si="55"/>
        <v>10.765250808698354</v>
      </c>
      <c r="E842" s="270">
        <f t="shared" si="56"/>
        <v>10.291950000000003</v>
      </c>
    </row>
    <row r="843" spans="1:5" x14ac:dyDescent="0.5">
      <c r="A843" s="243">
        <f t="shared" si="57"/>
        <v>0.81200000000000061</v>
      </c>
      <c r="B843" s="243">
        <f t="shared" si="54"/>
        <v>0.18799999999999939</v>
      </c>
      <c r="C843" s="82"/>
      <c r="D843" s="270">
        <f t="shared" si="55"/>
        <v>10.787216513875462</v>
      </c>
      <c r="E843" s="270">
        <f t="shared" si="56"/>
        <v>10.299400000000004</v>
      </c>
    </row>
    <row r="844" spans="1:5" x14ac:dyDescent="0.5">
      <c r="A844" s="243">
        <f t="shared" si="57"/>
        <v>0.81300000000000061</v>
      </c>
      <c r="B844" s="243">
        <f t="shared" si="54"/>
        <v>0.18699999999999939</v>
      </c>
      <c r="C844" s="82"/>
      <c r="D844" s="270">
        <f t="shared" si="55"/>
        <v>10.80918221905257</v>
      </c>
      <c r="E844" s="270">
        <f t="shared" si="56"/>
        <v>10.306850000000004</v>
      </c>
    </row>
    <row r="845" spans="1:5" x14ac:dyDescent="0.5">
      <c r="A845" s="243">
        <f t="shared" si="57"/>
        <v>0.81400000000000061</v>
      </c>
      <c r="B845" s="243">
        <f t="shared" si="54"/>
        <v>0.18599999999999939</v>
      </c>
      <c r="C845" s="82"/>
      <c r="D845" s="270">
        <f t="shared" si="55"/>
        <v>10.831147924229677</v>
      </c>
      <c r="E845" s="270">
        <f t="shared" si="56"/>
        <v>10.314300000000005</v>
      </c>
    </row>
    <row r="846" spans="1:5" x14ac:dyDescent="0.5">
      <c r="A846" s="243">
        <f t="shared" si="57"/>
        <v>0.81500000000000061</v>
      </c>
      <c r="B846" s="243">
        <f t="shared" si="54"/>
        <v>0.18499999999999939</v>
      </c>
      <c r="C846" s="82"/>
      <c r="D846" s="270">
        <f t="shared" si="55"/>
        <v>10.853113629406785</v>
      </c>
      <c r="E846" s="270">
        <f t="shared" si="56"/>
        <v>10.321750000000003</v>
      </c>
    </row>
    <row r="847" spans="1:5" x14ac:dyDescent="0.5">
      <c r="A847" s="243">
        <f t="shared" si="57"/>
        <v>0.81600000000000061</v>
      </c>
      <c r="B847" s="243">
        <f t="shared" si="54"/>
        <v>0.18399999999999939</v>
      </c>
      <c r="C847" s="82"/>
      <c r="D847" s="270">
        <f t="shared" si="55"/>
        <v>10.875079334583893</v>
      </c>
      <c r="E847" s="270">
        <f t="shared" si="56"/>
        <v>10.329200000000004</v>
      </c>
    </row>
    <row r="848" spans="1:5" x14ac:dyDescent="0.5">
      <c r="A848" s="243">
        <f t="shared" si="57"/>
        <v>0.81700000000000061</v>
      </c>
      <c r="B848" s="243">
        <f t="shared" si="54"/>
        <v>0.18299999999999939</v>
      </c>
      <c r="C848" s="82"/>
      <c r="D848" s="270">
        <f t="shared" si="55"/>
        <v>10.897045039761</v>
      </c>
      <c r="E848" s="270">
        <f t="shared" si="56"/>
        <v>10.336650000000004</v>
      </c>
    </row>
    <row r="849" spans="1:5" x14ac:dyDescent="0.5">
      <c r="A849" s="243">
        <f t="shared" si="57"/>
        <v>0.81800000000000062</v>
      </c>
      <c r="B849" s="243">
        <f t="shared" si="54"/>
        <v>0.18199999999999938</v>
      </c>
      <c r="C849" s="82"/>
      <c r="D849" s="270">
        <f t="shared" si="55"/>
        <v>10.919010744938108</v>
      </c>
      <c r="E849" s="270">
        <f t="shared" si="56"/>
        <v>10.344100000000003</v>
      </c>
    </row>
    <row r="850" spans="1:5" x14ac:dyDescent="0.5">
      <c r="A850" s="243">
        <f t="shared" si="57"/>
        <v>0.81900000000000062</v>
      </c>
      <c r="B850" s="243">
        <f t="shared" si="54"/>
        <v>0.18099999999999938</v>
      </c>
      <c r="C850" s="82"/>
      <c r="D850" s="270">
        <f t="shared" si="55"/>
        <v>10.940976450115214</v>
      </c>
      <c r="E850" s="270">
        <f t="shared" si="56"/>
        <v>10.351550000000005</v>
      </c>
    </row>
    <row r="851" spans="1:5" x14ac:dyDescent="0.5">
      <c r="A851" s="243">
        <f t="shared" si="57"/>
        <v>0.82000000000000062</v>
      </c>
      <c r="B851" s="243">
        <f t="shared" si="54"/>
        <v>0.17999999999999938</v>
      </c>
      <c r="C851" s="82"/>
      <c r="D851" s="270">
        <f t="shared" si="55"/>
        <v>10.962942155292323</v>
      </c>
      <c r="E851" s="270">
        <f t="shared" si="56"/>
        <v>10.359000000000004</v>
      </c>
    </row>
    <row r="852" spans="1:5" x14ac:dyDescent="0.5">
      <c r="A852" s="243">
        <f t="shared" si="57"/>
        <v>0.82100000000000062</v>
      </c>
      <c r="B852" s="243">
        <f t="shared" si="54"/>
        <v>0.17899999999999938</v>
      </c>
      <c r="C852" s="82"/>
      <c r="D852" s="270">
        <f t="shared" si="55"/>
        <v>10.984907860469431</v>
      </c>
      <c r="E852" s="270">
        <f t="shared" si="56"/>
        <v>10.366450000000004</v>
      </c>
    </row>
    <row r="853" spans="1:5" x14ac:dyDescent="0.5">
      <c r="A853" s="243">
        <f t="shared" si="57"/>
        <v>0.82200000000000062</v>
      </c>
      <c r="B853" s="243">
        <f t="shared" si="54"/>
        <v>0.17799999999999938</v>
      </c>
      <c r="C853" s="82"/>
      <c r="D853" s="270">
        <f t="shared" si="55"/>
        <v>11.006873565646538</v>
      </c>
      <c r="E853" s="270">
        <f t="shared" si="56"/>
        <v>10.373900000000004</v>
      </c>
    </row>
    <row r="854" spans="1:5" x14ac:dyDescent="0.5">
      <c r="A854" s="243">
        <f t="shared" si="57"/>
        <v>0.82300000000000062</v>
      </c>
      <c r="B854" s="243">
        <f t="shared" si="54"/>
        <v>0.17699999999999938</v>
      </c>
      <c r="C854" s="82"/>
      <c r="D854" s="270">
        <f t="shared" si="55"/>
        <v>11.028839270823644</v>
      </c>
      <c r="E854" s="270">
        <f t="shared" si="56"/>
        <v>10.381350000000005</v>
      </c>
    </row>
    <row r="855" spans="1:5" x14ac:dyDescent="0.5">
      <c r="A855" s="243">
        <f t="shared" si="57"/>
        <v>0.82400000000000062</v>
      </c>
      <c r="B855" s="243">
        <f t="shared" si="54"/>
        <v>0.17599999999999938</v>
      </c>
      <c r="C855" s="82"/>
      <c r="D855" s="270">
        <f t="shared" si="55"/>
        <v>11.050804976000752</v>
      </c>
      <c r="E855" s="270">
        <f t="shared" si="56"/>
        <v>10.388800000000003</v>
      </c>
    </row>
    <row r="856" spans="1:5" x14ac:dyDescent="0.5">
      <c r="A856" s="243">
        <f t="shared" si="57"/>
        <v>0.82500000000000062</v>
      </c>
      <c r="B856" s="243">
        <f t="shared" si="54"/>
        <v>0.17499999999999938</v>
      </c>
      <c r="C856" s="82"/>
      <c r="D856" s="270">
        <f t="shared" si="55"/>
        <v>11.072770681177859</v>
      </c>
      <c r="E856" s="270">
        <f t="shared" si="56"/>
        <v>10.396250000000004</v>
      </c>
    </row>
    <row r="857" spans="1:5" x14ac:dyDescent="0.5">
      <c r="A857" s="243">
        <f t="shared" si="57"/>
        <v>0.82600000000000062</v>
      </c>
      <c r="B857" s="243">
        <f t="shared" si="54"/>
        <v>0.17399999999999938</v>
      </c>
      <c r="C857" s="82"/>
      <c r="D857" s="270">
        <f t="shared" si="55"/>
        <v>11.094736386354967</v>
      </c>
      <c r="E857" s="270">
        <f t="shared" si="56"/>
        <v>10.403700000000004</v>
      </c>
    </row>
    <row r="858" spans="1:5" x14ac:dyDescent="0.5">
      <c r="A858" s="243">
        <f t="shared" si="57"/>
        <v>0.82700000000000062</v>
      </c>
      <c r="B858" s="243">
        <f t="shared" si="54"/>
        <v>0.17299999999999938</v>
      </c>
      <c r="C858" s="82"/>
      <c r="D858" s="270">
        <f t="shared" si="55"/>
        <v>11.116702091532074</v>
      </c>
      <c r="E858" s="270">
        <f t="shared" si="56"/>
        <v>10.411150000000005</v>
      </c>
    </row>
    <row r="859" spans="1:5" x14ac:dyDescent="0.5">
      <c r="A859" s="243">
        <f t="shared" si="57"/>
        <v>0.82800000000000062</v>
      </c>
      <c r="B859" s="243">
        <f t="shared" si="54"/>
        <v>0.17199999999999938</v>
      </c>
      <c r="C859" s="82"/>
      <c r="D859" s="270">
        <f t="shared" si="55"/>
        <v>11.138667796709182</v>
      </c>
      <c r="E859" s="270">
        <f t="shared" si="56"/>
        <v>10.418600000000005</v>
      </c>
    </row>
    <row r="860" spans="1:5" x14ac:dyDescent="0.5">
      <c r="A860" s="243">
        <f t="shared" si="57"/>
        <v>0.82900000000000063</v>
      </c>
      <c r="B860" s="243">
        <f t="shared" si="54"/>
        <v>0.17099999999999937</v>
      </c>
      <c r="C860" s="82"/>
      <c r="D860" s="270">
        <f t="shared" si="55"/>
        <v>11.16063350188629</v>
      </c>
      <c r="E860" s="270">
        <f t="shared" si="56"/>
        <v>10.426050000000004</v>
      </c>
    </row>
    <row r="861" spans="1:5" x14ac:dyDescent="0.5">
      <c r="A861" s="243">
        <f t="shared" si="57"/>
        <v>0.83000000000000063</v>
      </c>
      <c r="B861" s="243">
        <f t="shared" si="54"/>
        <v>0.16999999999999937</v>
      </c>
      <c r="C861" s="82"/>
      <c r="D861" s="270">
        <f t="shared" si="55"/>
        <v>11.182599207063397</v>
      </c>
      <c r="E861" s="270">
        <f t="shared" si="56"/>
        <v>10.433500000000004</v>
      </c>
    </row>
    <row r="862" spans="1:5" x14ac:dyDescent="0.5">
      <c r="A862" s="243">
        <f t="shared" si="57"/>
        <v>0.83100000000000063</v>
      </c>
      <c r="B862" s="243">
        <f t="shared" si="54"/>
        <v>0.16899999999999937</v>
      </c>
      <c r="C862" s="82"/>
      <c r="D862" s="270">
        <f t="shared" si="55"/>
        <v>11.204564912240505</v>
      </c>
      <c r="E862" s="270">
        <f t="shared" si="56"/>
        <v>10.440950000000004</v>
      </c>
    </row>
    <row r="863" spans="1:5" x14ac:dyDescent="0.5">
      <c r="A863" s="243">
        <f t="shared" si="57"/>
        <v>0.83200000000000063</v>
      </c>
      <c r="B863" s="243">
        <f t="shared" ref="B863:B926" si="58">1-A863</f>
        <v>0.16799999999999937</v>
      </c>
      <c r="C863" s="82"/>
      <c r="D863" s="270">
        <f t="shared" si="55"/>
        <v>11.226530617417612</v>
      </c>
      <c r="E863" s="270">
        <f t="shared" si="56"/>
        <v>10.448400000000003</v>
      </c>
    </row>
    <row r="864" spans="1:5" x14ac:dyDescent="0.5">
      <c r="A864" s="243">
        <f t="shared" si="57"/>
        <v>0.83300000000000063</v>
      </c>
      <c r="B864" s="243">
        <f t="shared" si="58"/>
        <v>0.16699999999999937</v>
      </c>
      <c r="C864" s="82"/>
      <c r="D864" s="270">
        <f t="shared" ref="D864:D927" si="59">SQRT((A864*$B$7)^2+(B864*$B$8)^2+2*$B$7*A864*$B$8*B864*$D$12)</f>
        <v>11.248496322594722</v>
      </c>
      <c r="E864" s="270">
        <f t="shared" ref="E864:E927" si="60">+A864*$B$5+B864*$B$6</f>
        <v>10.455850000000005</v>
      </c>
    </row>
    <row r="865" spans="1:5" x14ac:dyDescent="0.5">
      <c r="A865" s="243">
        <f t="shared" si="57"/>
        <v>0.83400000000000063</v>
      </c>
      <c r="B865" s="243">
        <f t="shared" si="58"/>
        <v>0.16599999999999937</v>
      </c>
      <c r="C865" s="82"/>
      <c r="D865" s="270">
        <f t="shared" si="59"/>
        <v>11.270462027771828</v>
      </c>
      <c r="E865" s="270">
        <f t="shared" si="60"/>
        <v>10.463300000000004</v>
      </c>
    </row>
    <row r="866" spans="1:5" x14ac:dyDescent="0.5">
      <c r="A866" s="243">
        <f t="shared" ref="A866:A929" si="61">+A865+0.1%</f>
        <v>0.83500000000000063</v>
      </c>
      <c r="B866" s="243">
        <f t="shared" si="58"/>
        <v>0.16499999999999937</v>
      </c>
      <c r="C866" s="82"/>
      <c r="D866" s="270">
        <f t="shared" si="59"/>
        <v>11.292427732948935</v>
      </c>
      <c r="E866" s="270">
        <f t="shared" si="60"/>
        <v>10.470750000000002</v>
      </c>
    </row>
    <row r="867" spans="1:5" x14ac:dyDescent="0.5">
      <c r="A867" s="243">
        <f t="shared" si="61"/>
        <v>0.83600000000000063</v>
      </c>
      <c r="B867" s="243">
        <f t="shared" si="58"/>
        <v>0.16399999999999937</v>
      </c>
      <c r="C867" s="82"/>
      <c r="D867" s="270">
        <f t="shared" si="59"/>
        <v>11.314393438126043</v>
      </c>
      <c r="E867" s="270">
        <f t="shared" si="60"/>
        <v>10.478200000000005</v>
      </c>
    </row>
    <row r="868" spans="1:5" x14ac:dyDescent="0.5">
      <c r="A868" s="243">
        <f t="shared" si="61"/>
        <v>0.83700000000000063</v>
      </c>
      <c r="B868" s="243">
        <f t="shared" si="58"/>
        <v>0.16299999999999937</v>
      </c>
      <c r="C868" s="82"/>
      <c r="D868" s="270">
        <f t="shared" si="59"/>
        <v>11.336359143303151</v>
      </c>
      <c r="E868" s="270">
        <f t="shared" si="60"/>
        <v>10.485650000000003</v>
      </c>
    </row>
    <row r="869" spans="1:5" x14ac:dyDescent="0.5">
      <c r="A869" s="243">
        <f t="shared" si="61"/>
        <v>0.83800000000000063</v>
      </c>
      <c r="B869" s="243">
        <f t="shared" si="58"/>
        <v>0.16199999999999937</v>
      </c>
      <c r="C869" s="82"/>
      <c r="D869" s="270">
        <f t="shared" si="59"/>
        <v>11.358324848480256</v>
      </c>
      <c r="E869" s="270">
        <f t="shared" si="60"/>
        <v>10.493100000000004</v>
      </c>
    </row>
    <row r="870" spans="1:5" x14ac:dyDescent="0.5">
      <c r="A870" s="243">
        <f t="shared" si="61"/>
        <v>0.83900000000000063</v>
      </c>
      <c r="B870" s="243">
        <f t="shared" si="58"/>
        <v>0.16099999999999937</v>
      </c>
      <c r="C870" s="82"/>
      <c r="D870" s="270">
        <f t="shared" si="59"/>
        <v>11.380290553657364</v>
      </c>
      <c r="E870" s="270">
        <f t="shared" si="60"/>
        <v>10.500550000000004</v>
      </c>
    </row>
    <row r="871" spans="1:5" x14ac:dyDescent="0.5">
      <c r="A871" s="243">
        <f t="shared" si="61"/>
        <v>0.84000000000000064</v>
      </c>
      <c r="B871" s="243">
        <f t="shared" si="58"/>
        <v>0.15999999999999936</v>
      </c>
      <c r="C871" s="82"/>
      <c r="D871" s="270">
        <f t="shared" si="59"/>
        <v>11.402256258834472</v>
      </c>
      <c r="E871" s="270">
        <f t="shared" si="60"/>
        <v>10.508000000000004</v>
      </c>
    </row>
    <row r="872" spans="1:5" x14ac:dyDescent="0.5">
      <c r="A872" s="243">
        <f t="shared" si="61"/>
        <v>0.84100000000000064</v>
      </c>
      <c r="B872" s="243">
        <f t="shared" si="58"/>
        <v>0.15899999999999936</v>
      </c>
      <c r="C872" s="82"/>
      <c r="D872" s="270">
        <f t="shared" si="59"/>
        <v>11.424221964011581</v>
      </c>
      <c r="E872" s="270">
        <f t="shared" si="60"/>
        <v>10.515450000000005</v>
      </c>
    </row>
    <row r="873" spans="1:5" x14ac:dyDescent="0.5">
      <c r="A873" s="243">
        <f t="shared" si="61"/>
        <v>0.84200000000000064</v>
      </c>
      <c r="B873" s="243">
        <f t="shared" si="58"/>
        <v>0.15799999999999936</v>
      </c>
      <c r="C873" s="82"/>
      <c r="D873" s="270">
        <f t="shared" si="59"/>
        <v>11.446187669188689</v>
      </c>
      <c r="E873" s="270">
        <f t="shared" si="60"/>
        <v>10.522900000000003</v>
      </c>
    </row>
    <row r="874" spans="1:5" x14ac:dyDescent="0.5">
      <c r="A874" s="243">
        <f t="shared" si="61"/>
        <v>0.84300000000000064</v>
      </c>
      <c r="B874" s="243">
        <f t="shared" si="58"/>
        <v>0.15699999999999936</v>
      </c>
      <c r="C874" s="82"/>
      <c r="D874" s="270">
        <f t="shared" si="59"/>
        <v>11.468153374365793</v>
      </c>
      <c r="E874" s="270">
        <f t="shared" si="60"/>
        <v>10.530350000000004</v>
      </c>
    </row>
    <row r="875" spans="1:5" x14ac:dyDescent="0.5">
      <c r="A875" s="243">
        <f t="shared" si="61"/>
        <v>0.84400000000000064</v>
      </c>
      <c r="B875" s="243">
        <f t="shared" si="58"/>
        <v>0.15599999999999936</v>
      </c>
      <c r="C875" s="82"/>
      <c r="D875" s="270">
        <f t="shared" si="59"/>
        <v>11.490119079542902</v>
      </c>
      <c r="E875" s="270">
        <f t="shared" si="60"/>
        <v>10.537800000000004</v>
      </c>
    </row>
    <row r="876" spans="1:5" x14ac:dyDescent="0.5">
      <c r="A876" s="243">
        <f t="shared" si="61"/>
        <v>0.84500000000000064</v>
      </c>
      <c r="B876" s="243">
        <f t="shared" si="58"/>
        <v>0.15499999999999936</v>
      </c>
      <c r="C876" s="82"/>
      <c r="D876" s="270">
        <f t="shared" si="59"/>
        <v>11.512084784720011</v>
      </c>
      <c r="E876" s="270">
        <f t="shared" si="60"/>
        <v>10.545250000000005</v>
      </c>
    </row>
    <row r="877" spans="1:5" x14ac:dyDescent="0.5">
      <c r="A877" s="243">
        <f t="shared" si="61"/>
        <v>0.84600000000000064</v>
      </c>
      <c r="B877" s="243">
        <f t="shared" si="58"/>
        <v>0.15399999999999936</v>
      </c>
      <c r="C877" s="82"/>
      <c r="D877" s="270">
        <f t="shared" si="59"/>
        <v>11.534050489897119</v>
      </c>
      <c r="E877" s="270">
        <f t="shared" si="60"/>
        <v>10.552700000000003</v>
      </c>
    </row>
    <row r="878" spans="1:5" x14ac:dyDescent="0.5">
      <c r="A878" s="243">
        <f t="shared" si="61"/>
        <v>0.84700000000000064</v>
      </c>
      <c r="B878" s="243">
        <f t="shared" si="58"/>
        <v>0.15299999999999936</v>
      </c>
      <c r="C878" s="82"/>
      <c r="D878" s="270">
        <f t="shared" si="59"/>
        <v>11.556016195074225</v>
      </c>
      <c r="E878" s="270">
        <f t="shared" si="60"/>
        <v>10.560150000000005</v>
      </c>
    </row>
    <row r="879" spans="1:5" x14ac:dyDescent="0.5">
      <c r="A879" s="243">
        <f t="shared" si="61"/>
        <v>0.84800000000000064</v>
      </c>
      <c r="B879" s="243">
        <f t="shared" si="58"/>
        <v>0.15199999999999936</v>
      </c>
      <c r="C879" s="82"/>
      <c r="D879" s="270">
        <f t="shared" si="59"/>
        <v>11.577981900251332</v>
      </c>
      <c r="E879" s="270">
        <f t="shared" si="60"/>
        <v>10.567600000000004</v>
      </c>
    </row>
    <row r="880" spans="1:5" x14ac:dyDescent="0.5">
      <c r="A880" s="243">
        <f t="shared" si="61"/>
        <v>0.84900000000000064</v>
      </c>
      <c r="B880" s="243">
        <f t="shared" si="58"/>
        <v>0.15099999999999936</v>
      </c>
      <c r="C880" s="82"/>
      <c r="D880" s="270">
        <f t="shared" si="59"/>
        <v>11.59994760542844</v>
      </c>
      <c r="E880" s="270">
        <f t="shared" si="60"/>
        <v>10.575050000000003</v>
      </c>
    </row>
    <row r="881" spans="1:5" x14ac:dyDescent="0.5">
      <c r="A881" s="243">
        <f t="shared" si="61"/>
        <v>0.85000000000000064</v>
      </c>
      <c r="B881" s="243">
        <f t="shared" si="58"/>
        <v>0.14999999999999936</v>
      </c>
      <c r="C881" s="82"/>
      <c r="D881" s="270">
        <f t="shared" si="59"/>
        <v>11.621913310605548</v>
      </c>
      <c r="E881" s="270">
        <f t="shared" si="60"/>
        <v>10.582500000000005</v>
      </c>
    </row>
    <row r="882" spans="1:5" x14ac:dyDescent="0.5">
      <c r="A882" s="243">
        <f t="shared" si="61"/>
        <v>0.85100000000000064</v>
      </c>
      <c r="B882" s="243">
        <f t="shared" si="58"/>
        <v>0.14899999999999936</v>
      </c>
      <c r="C882" s="82"/>
      <c r="D882" s="270">
        <f t="shared" si="59"/>
        <v>11.643879015782655</v>
      </c>
      <c r="E882" s="270">
        <f t="shared" si="60"/>
        <v>10.589950000000004</v>
      </c>
    </row>
    <row r="883" spans="1:5" x14ac:dyDescent="0.5">
      <c r="A883" s="243">
        <f t="shared" si="61"/>
        <v>0.85200000000000065</v>
      </c>
      <c r="B883" s="243">
        <f t="shared" si="58"/>
        <v>0.14799999999999935</v>
      </c>
      <c r="C883" s="82"/>
      <c r="D883" s="270">
        <f t="shared" si="59"/>
        <v>11.665844720959763</v>
      </c>
      <c r="E883" s="270">
        <f t="shared" si="60"/>
        <v>10.597400000000004</v>
      </c>
    </row>
    <row r="884" spans="1:5" x14ac:dyDescent="0.5">
      <c r="A884" s="243">
        <f t="shared" si="61"/>
        <v>0.85300000000000065</v>
      </c>
      <c r="B884" s="243">
        <f t="shared" si="58"/>
        <v>0.14699999999999935</v>
      </c>
      <c r="C884" s="82"/>
      <c r="D884" s="270">
        <f t="shared" si="59"/>
        <v>11.68781042613687</v>
      </c>
      <c r="E884" s="270">
        <f t="shared" si="60"/>
        <v>10.604850000000004</v>
      </c>
    </row>
    <row r="885" spans="1:5" x14ac:dyDescent="0.5">
      <c r="A885" s="243">
        <f t="shared" si="61"/>
        <v>0.85400000000000065</v>
      </c>
      <c r="B885" s="243">
        <f t="shared" si="58"/>
        <v>0.14599999999999935</v>
      </c>
      <c r="C885" s="82"/>
      <c r="D885" s="270">
        <f t="shared" si="59"/>
        <v>11.709776131313978</v>
      </c>
      <c r="E885" s="270">
        <f t="shared" si="60"/>
        <v>10.612300000000005</v>
      </c>
    </row>
    <row r="886" spans="1:5" x14ac:dyDescent="0.5">
      <c r="A886" s="243">
        <f t="shared" si="61"/>
        <v>0.85500000000000065</v>
      </c>
      <c r="B886" s="243">
        <f t="shared" si="58"/>
        <v>0.14499999999999935</v>
      </c>
      <c r="C886" s="82"/>
      <c r="D886" s="270">
        <f t="shared" si="59"/>
        <v>11.731741836491084</v>
      </c>
      <c r="E886" s="270">
        <f t="shared" si="60"/>
        <v>10.619750000000005</v>
      </c>
    </row>
    <row r="887" spans="1:5" x14ac:dyDescent="0.5">
      <c r="A887" s="243">
        <f t="shared" si="61"/>
        <v>0.85600000000000065</v>
      </c>
      <c r="B887" s="243">
        <f t="shared" si="58"/>
        <v>0.14399999999999935</v>
      </c>
      <c r="C887" s="82"/>
      <c r="D887" s="270">
        <f t="shared" si="59"/>
        <v>11.753707541668192</v>
      </c>
      <c r="E887" s="270">
        <f t="shared" si="60"/>
        <v>10.627200000000004</v>
      </c>
    </row>
    <row r="888" spans="1:5" x14ac:dyDescent="0.5">
      <c r="A888" s="243">
        <f t="shared" si="61"/>
        <v>0.85700000000000065</v>
      </c>
      <c r="B888" s="243">
        <f t="shared" si="58"/>
        <v>0.14299999999999935</v>
      </c>
      <c r="C888" s="82"/>
      <c r="D888" s="270">
        <f t="shared" si="59"/>
        <v>11.775673246845301</v>
      </c>
      <c r="E888" s="270">
        <f t="shared" si="60"/>
        <v>10.634650000000004</v>
      </c>
    </row>
    <row r="889" spans="1:5" x14ac:dyDescent="0.5">
      <c r="A889" s="243">
        <f t="shared" si="61"/>
        <v>0.85800000000000065</v>
      </c>
      <c r="B889" s="243">
        <f t="shared" si="58"/>
        <v>0.14199999999999935</v>
      </c>
      <c r="C889" s="82"/>
      <c r="D889" s="270">
        <f t="shared" si="59"/>
        <v>11.797638952022409</v>
      </c>
      <c r="E889" s="270">
        <f t="shared" si="60"/>
        <v>10.642100000000005</v>
      </c>
    </row>
    <row r="890" spans="1:5" x14ac:dyDescent="0.5">
      <c r="A890" s="243">
        <f t="shared" si="61"/>
        <v>0.85900000000000065</v>
      </c>
      <c r="B890" s="243">
        <f t="shared" si="58"/>
        <v>0.14099999999999935</v>
      </c>
      <c r="C890" s="82"/>
      <c r="D890" s="270">
        <f t="shared" si="59"/>
        <v>11.819604657199514</v>
      </c>
      <c r="E890" s="270">
        <f t="shared" si="60"/>
        <v>10.649550000000005</v>
      </c>
    </row>
    <row r="891" spans="1:5" x14ac:dyDescent="0.5">
      <c r="A891" s="243">
        <f t="shared" si="61"/>
        <v>0.86000000000000065</v>
      </c>
      <c r="B891" s="243">
        <f t="shared" si="58"/>
        <v>0.13999999999999935</v>
      </c>
      <c r="C891" s="82"/>
      <c r="D891" s="270">
        <f t="shared" si="59"/>
        <v>11.841570362376622</v>
      </c>
      <c r="E891" s="270">
        <f t="shared" si="60"/>
        <v>10.657000000000004</v>
      </c>
    </row>
    <row r="892" spans="1:5" x14ac:dyDescent="0.5">
      <c r="A892" s="243">
        <f t="shared" si="61"/>
        <v>0.86100000000000065</v>
      </c>
      <c r="B892" s="243">
        <f t="shared" si="58"/>
        <v>0.13899999999999935</v>
      </c>
      <c r="C892" s="82"/>
      <c r="D892" s="270">
        <f t="shared" si="59"/>
        <v>11.86353606755373</v>
      </c>
      <c r="E892" s="270">
        <f t="shared" si="60"/>
        <v>10.664450000000006</v>
      </c>
    </row>
    <row r="893" spans="1:5" x14ac:dyDescent="0.5">
      <c r="A893" s="243">
        <f t="shared" si="61"/>
        <v>0.86200000000000065</v>
      </c>
      <c r="B893" s="243">
        <f t="shared" si="58"/>
        <v>0.13799999999999935</v>
      </c>
      <c r="C893" s="82"/>
      <c r="D893" s="270">
        <f t="shared" si="59"/>
        <v>11.885501772730839</v>
      </c>
      <c r="E893" s="270">
        <f t="shared" si="60"/>
        <v>10.671900000000004</v>
      </c>
    </row>
    <row r="894" spans="1:5" x14ac:dyDescent="0.5">
      <c r="A894" s="243">
        <f t="shared" si="61"/>
        <v>0.86300000000000066</v>
      </c>
      <c r="B894" s="243">
        <f t="shared" si="58"/>
        <v>0.13699999999999934</v>
      </c>
      <c r="C894" s="82"/>
      <c r="D894" s="270">
        <f t="shared" si="59"/>
        <v>11.907467477907945</v>
      </c>
      <c r="E894" s="270">
        <f t="shared" si="60"/>
        <v>10.679350000000003</v>
      </c>
    </row>
    <row r="895" spans="1:5" x14ac:dyDescent="0.5">
      <c r="A895" s="243">
        <f t="shared" si="61"/>
        <v>0.86400000000000066</v>
      </c>
      <c r="B895" s="243">
        <f t="shared" si="58"/>
        <v>0.13599999999999934</v>
      </c>
      <c r="C895" s="82"/>
      <c r="D895" s="270">
        <f t="shared" si="59"/>
        <v>11.929433183085052</v>
      </c>
      <c r="E895" s="270">
        <f t="shared" si="60"/>
        <v>10.686800000000005</v>
      </c>
    </row>
    <row r="896" spans="1:5" x14ac:dyDescent="0.5">
      <c r="A896" s="243">
        <f t="shared" si="61"/>
        <v>0.86500000000000066</v>
      </c>
      <c r="B896" s="243">
        <f t="shared" si="58"/>
        <v>0.13499999999999934</v>
      </c>
      <c r="C896" s="82"/>
      <c r="D896" s="270">
        <f t="shared" si="59"/>
        <v>11.95139888826216</v>
      </c>
      <c r="E896" s="270">
        <f t="shared" si="60"/>
        <v>10.694250000000004</v>
      </c>
    </row>
    <row r="897" spans="1:5" x14ac:dyDescent="0.5">
      <c r="A897" s="243">
        <f t="shared" si="61"/>
        <v>0.86600000000000066</v>
      </c>
      <c r="B897" s="243">
        <f t="shared" si="58"/>
        <v>0.13399999999999934</v>
      </c>
      <c r="C897" s="82"/>
      <c r="D897" s="270">
        <f t="shared" si="59"/>
        <v>11.973364593439269</v>
      </c>
      <c r="E897" s="270">
        <f t="shared" si="60"/>
        <v>10.701700000000004</v>
      </c>
    </row>
    <row r="898" spans="1:5" x14ac:dyDescent="0.5">
      <c r="A898" s="243">
        <f t="shared" si="61"/>
        <v>0.86700000000000066</v>
      </c>
      <c r="B898" s="243">
        <f t="shared" si="58"/>
        <v>0.13299999999999934</v>
      </c>
      <c r="C898" s="82"/>
      <c r="D898" s="270">
        <f t="shared" si="59"/>
        <v>11.995330298616377</v>
      </c>
      <c r="E898" s="270">
        <f t="shared" si="60"/>
        <v>10.709150000000005</v>
      </c>
    </row>
    <row r="899" spans="1:5" x14ac:dyDescent="0.5">
      <c r="A899" s="243">
        <f t="shared" si="61"/>
        <v>0.86800000000000066</v>
      </c>
      <c r="B899" s="243">
        <f t="shared" si="58"/>
        <v>0.13199999999999934</v>
      </c>
      <c r="C899" s="82"/>
      <c r="D899" s="270">
        <f t="shared" si="59"/>
        <v>12.017296003793483</v>
      </c>
      <c r="E899" s="270">
        <f t="shared" si="60"/>
        <v>10.716600000000003</v>
      </c>
    </row>
    <row r="900" spans="1:5" x14ac:dyDescent="0.5">
      <c r="A900" s="243">
        <f t="shared" si="61"/>
        <v>0.86900000000000066</v>
      </c>
      <c r="B900" s="243">
        <f t="shared" si="58"/>
        <v>0.13099999999999934</v>
      </c>
      <c r="C900" s="82"/>
      <c r="D900" s="270">
        <f t="shared" si="59"/>
        <v>12.03926170897059</v>
      </c>
      <c r="E900" s="270">
        <f t="shared" si="60"/>
        <v>10.724050000000005</v>
      </c>
    </row>
    <row r="901" spans="1:5" x14ac:dyDescent="0.5">
      <c r="A901" s="243">
        <f t="shared" si="61"/>
        <v>0.87000000000000066</v>
      </c>
      <c r="B901" s="243">
        <f t="shared" si="58"/>
        <v>0.12999999999999934</v>
      </c>
      <c r="C901" s="82"/>
      <c r="D901" s="270">
        <f t="shared" si="59"/>
        <v>12.061227414147698</v>
      </c>
      <c r="E901" s="270">
        <f t="shared" si="60"/>
        <v>10.731500000000004</v>
      </c>
    </row>
    <row r="902" spans="1:5" x14ac:dyDescent="0.5">
      <c r="A902" s="243">
        <f t="shared" si="61"/>
        <v>0.87100000000000066</v>
      </c>
      <c r="B902" s="243">
        <f t="shared" si="58"/>
        <v>0.12899999999999934</v>
      </c>
      <c r="C902" s="82"/>
      <c r="D902" s="270">
        <f t="shared" si="59"/>
        <v>12.083193119324806</v>
      </c>
      <c r="E902" s="270">
        <f t="shared" si="60"/>
        <v>10.738950000000004</v>
      </c>
    </row>
    <row r="903" spans="1:5" x14ac:dyDescent="0.5">
      <c r="A903" s="243">
        <f t="shared" si="61"/>
        <v>0.87200000000000066</v>
      </c>
      <c r="B903" s="243">
        <f t="shared" si="58"/>
        <v>0.12799999999999934</v>
      </c>
      <c r="C903" s="82"/>
      <c r="D903" s="270">
        <f t="shared" si="59"/>
        <v>12.105158824501913</v>
      </c>
      <c r="E903" s="270">
        <f t="shared" si="60"/>
        <v>10.746400000000005</v>
      </c>
    </row>
    <row r="904" spans="1:5" x14ac:dyDescent="0.5">
      <c r="A904" s="243">
        <f t="shared" si="61"/>
        <v>0.87300000000000066</v>
      </c>
      <c r="B904" s="243">
        <f t="shared" si="58"/>
        <v>0.12699999999999934</v>
      </c>
      <c r="C904" s="82"/>
      <c r="D904" s="270">
        <f t="shared" si="59"/>
        <v>12.127124529679019</v>
      </c>
      <c r="E904" s="270">
        <f t="shared" si="60"/>
        <v>10.753850000000005</v>
      </c>
    </row>
    <row r="905" spans="1:5" x14ac:dyDescent="0.5">
      <c r="A905" s="243">
        <f t="shared" si="61"/>
        <v>0.87400000000000067</v>
      </c>
      <c r="B905" s="243">
        <f t="shared" si="58"/>
        <v>0.12599999999999933</v>
      </c>
      <c r="C905" s="82"/>
      <c r="D905" s="270">
        <f t="shared" si="59"/>
        <v>12.149090234856128</v>
      </c>
      <c r="E905" s="270">
        <f t="shared" si="60"/>
        <v>10.761300000000004</v>
      </c>
    </row>
    <row r="906" spans="1:5" x14ac:dyDescent="0.5">
      <c r="A906" s="243">
        <f t="shared" si="61"/>
        <v>0.87500000000000067</v>
      </c>
      <c r="B906" s="243">
        <f t="shared" si="58"/>
        <v>0.12499999999999933</v>
      </c>
      <c r="C906" s="82"/>
      <c r="D906" s="270">
        <f t="shared" si="59"/>
        <v>12.171055940033238</v>
      </c>
      <c r="E906" s="270">
        <f t="shared" si="60"/>
        <v>10.768750000000004</v>
      </c>
    </row>
    <row r="907" spans="1:5" x14ac:dyDescent="0.5">
      <c r="A907" s="243">
        <f t="shared" si="61"/>
        <v>0.87600000000000067</v>
      </c>
      <c r="B907" s="243">
        <f t="shared" si="58"/>
        <v>0.12399999999999933</v>
      </c>
      <c r="C907" s="82"/>
      <c r="D907" s="270">
        <f t="shared" si="59"/>
        <v>12.193021645210344</v>
      </c>
      <c r="E907" s="270">
        <f t="shared" si="60"/>
        <v>10.776200000000005</v>
      </c>
    </row>
    <row r="908" spans="1:5" x14ac:dyDescent="0.5">
      <c r="A908" s="243">
        <f t="shared" si="61"/>
        <v>0.87700000000000067</v>
      </c>
      <c r="B908" s="243">
        <f t="shared" si="58"/>
        <v>0.12299999999999933</v>
      </c>
      <c r="C908" s="82"/>
      <c r="D908" s="270">
        <f t="shared" si="59"/>
        <v>12.21498735038745</v>
      </c>
      <c r="E908" s="270">
        <f t="shared" si="60"/>
        <v>10.783650000000003</v>
      </c>
    </row>
    <row r="909" spans="1:5" x14ac:dyDescent="0.5">
      <c r="A909" s="243">
        <f t="shared" si="61"/>
        <v>0.87800000000000067</v>
      </c>
      <c r="B909" s="243">
        <f t="shared" si="58"/>
        <v>0.12199999999999933</v>
      </c>
      <c r="C909" s="82"/>
      <c r="D909" s="270">
        <f t="shared" si="59"/>
        <v>12.236953055564557</v>
      </c>
      <c r="E909" s="270">
        <f t="shared" si="60"/>
        <v>10.791100000000005</v>
      </c>
    </row>
    <row r="910" spans="1:5" x14ac:dyDescent="0.5">
      <c r="A910" s="243">
        <f t="shared" si="61"/>
        <v>0.87900000000000067</v>
      </c>
      <c r="B910" s="243">
        <f t="shared" si="58"/>
        <v>0.12099999999999933</v>
      </c>
      <c r="C910" s="82"/>
      <c r="D910" s="270">
        <f t="shared" si="59"/>
        <v>12.258918760741665</v>
      </c>
      <c r="E910" s="270">
        <f t="shared" si="60"/>
        <v>10.798550000000004</v>
      </c>
    </row>
    <row r="911" spans="1:5" x14ac:dyDescent="0.5">
      <c r="A911" s="243">
        <f t="shared" si="61"/>
        <v>0.88000000000000067</v>
      </c>
      <c r="B911" s="243">
        <f t="shared" si="58"/>
        <v>0.11999999999999933</v>
      </c>
      <c r="C911" s="82"/>
      <c r="D911" s="270">
        <f t="shared" si="59"/>
        <v>12.280884465918772</v>
      </c>
      <c r="E911" s="270">
        <f t="shared" si="60"/>
        <v>10.806000000000004</v>
      </c>
    </row>
    <row r="912" spans="1:5" x14ac:dyDescent="0.5">
      <c r="A912" s="243">
        <f t="shared" si="61"/>
        <v>0.88100000000000067</v>
      </c>
      <c r="B912" s="243">
        <f t="shared" si="58"/>
        <v>0.11899999999999933</v>
      </c>
      <c r="C912" s="82"/>
      <c r="D912" s="270">
        <f t="shared" si="59"/>
        <v>12.302850171095882</v>
      </c>
      <c r="E912" s="270">
        <f t="shared" si="60"/>
        <v>10.813450000000005</v>
      </c>
    </row>
    <row r="913" spans="1:5" x14ac:dyDescent="0.5">
      <c r="A913" s="243">
        <f t="shared" si="61"/>
        <v>0.88200000000000067</v>
      </c>
      <c r="B913" s="243">
        <f t="shared" si="58"/>
        <v>0.11799999999999933</v>
      </c>
      <c r="C913" s="82"/>
      <c r="D913" s="270">
        <f t="shared" si="59"/>
        <v>12.324815876272989</v>
      </c>
      <c r="E913" s="270">
        <f t="shared" si="60"/>
        <v>10.820900000000004</v>
      </c>
    </row>
    <row r="914" spans="1:5" x14ac:dyDescent="0.5">
      <c r="A914" s="243">
        <f t="shared" si="61"/>
        <v>0.88300000000000067</v>
      </c>
      <c r="B914" s="243">
        <f t="shared" si="58"/>
        <v>0.11699999999999933</v>
      </c>
      <c r="C914" s="82"/>
      <c r="D914" s="270">
        <f t="shared" si="59"/>
        <v>12.346781581450097</v>
      </c>
      <c r="E914" s="270">
        <f t="shared" si="60"/>
        <v>10.828350000000004</v>
      </c>
    </row>
    <row r="915" spans="1:5" x14ac:dyDescent="0.5">
      <c r="A915" s="243">
        <f t="shared" si="61"/>
        <v>0.88400000000000067</v>
      </c>
      <c r="B915" s="243">
        <f t="shared" si="58"/>
        <v>0.11599999999999933</v>
      </c>
      <c r="C915" s="82"/>
      <c r="D915" s="270">
        <f t="shared" si="59"/>
        <v>12.368747286627203</v>
      </c>
      <c r="E915" s="270">
        <f t="shared" si="60"/>
        <v>10.835800000000004</v>
      </c>
    </row>
    <row r="916" spans="1:5" x14ac:dyDescent="0.5">
      <c r="A916" s="243">
        <f t="shared" si="61"/>
        <v>0.88500000000000068</v>
      </c>
      <c r="B916" s="243">
        <f t="shared" si="58"/>
        <v>0.11499999999999932</v>
      </c>
      <c r="C916" s="82"/>
      <c r="D916" s="270">
        <f t="shared" si="59"/>
        <v>12.39071299180431</v>
      </c>
      <c r="E916" s="270">
        <f t="shared" si="60"/>
        <v>10.843250000000005</v>
      </c>
    </row>
    <row r="917" spans="1:5" x14ac:dyDescent="0.5">
      <c r="A917" s="243">
        <f t="shared" si="61"/>
        <v>0.88600000000000068</v>
      </c>
      <c r="B917" s="243">
        <f t="shared" si="58"/>
        <v>0.11399999999999932</v>
      </c>
      <c r="C917" s="82"/>
      <c r="D917" s="270">
        <f t="shared" si="59"/>
        <v>12.412678696981418</v>
      </c>
      <c r="E917" s="270">
        <f t="shared" si="60"/>
        <v>10.850700000000005</v>
      </c>
    </row>
    <row r="918" spans="1:5" x14ac:dyDescent="0.5">
      <c r="A918" s="243">
        <f t="shared" si="61"/>
        <v>0.88700000000000068</v>
      </c>
      <c r="B918" s="243">
        <f t="shared" si="58"/>
        <v>0.11299999999999932</v>
      </c>
      <c r="C918" s="82"/>
      <c r="D918" s="270">
        <f t="shared" si="59"/>
        <v>12.434644402158526</v>
      </c>
      <c r="E918" s="270">
        <f t="shared" si="60"/>
        <v>10.858150000000004</v>
      </c>
    </row>
    <row r="919" spans="1:5" x14ac:dyDescent="0.5">
      <c r="A919" s="243">
        <f t="shared" si="61"/>
        <v>0.88800000000000068</v>
      </c>
      <c r="B919" s="243">
        <f t="shared" si="58"/>
        <v>0.11199999999999932</v>
      </c>
      <c r="C919" s="82"/>
      <c r="D919" s="270">
        <f t="shared" si="59"/>
        <v>12.456610107335633</v>
      </c>
      <c r="E919" s="270">
        <f t="shared" si="60"/>
        <v>10.865600000000004</v>
      </c>
    </row>
    <row r="920" spans="1:5" x14ac:dyDescent="0.5">
      <c r="A920" s="243">
        <f t="shared" si="61"/>
        <v>0.88900000000000068</v>
      </c>
      <c r="B920" s="243">
        <f t="shared" si="58"/>
        <v>0.11099999999999932</v>
      </c>
      <c r="C920" s="82"/>
      <c r="D920" s="270">
        <f t="shared" si="59"/>
        <v>12.478575812512741</v>
      </c>
      <c r="E920" s="270">
        <f t="shared" si="60"/>
        <v>10.873050000000005</v>
      </c>
    </row>
    <row r="921" spans="1:5" x14ac:dyDescent="0.5">
      <c r="A921" s="243">
        <f t="shared" si="61"/>
        <v>0.89000000000000068</v>
      </c>
      <c r="B921" s="243">
        <f t="shared" si="58"/>
        <v>0.10999999999999932</v>
      </c>
      <c r="C921" s="82"/>
      <c r="D921" s="270">
        <f t="shared" si="59"/>
        <v>12.500541517689848</v>
      </c>
      <c r="E921" s="270">
        <f t="shared" si="60"/>
        <v>10.880500000000005</v>
      </c>
    </row>
    <row r="922" spans="1:5" x14ac:dyDescent="0.5">
      <c r="A922" s="243">
        <f t="shared" si="61"/>
        <v>0.89100000000000068</v>
      </c>
      <c r="B922" s="243">
        <f t="shared" si="58"/>
        <v>0.10899999999999932</v>
      </c>
      <c r="C922" s="82"/>
      <c r="D922" s="270">
        <f t="shared" si="59"/>
        <v>12.522507222866956</v>
      </c>
      <c r="E922" s="270">
        <f t="shared" si="60"/>
        <v>10.887950000000004</v>
      </c>
    </row>
    <row r="923" spans="1:5" x14ac:dyDescent="0.5">
      <c r="A923" s="243">
        <f t="shared" si="61"/>
        <v>0.89200000000000068</v>
      </c>
      <c r="B923" s="243">
        <f t="shared" si="58"/>
        <v>0.10799999999999932</v>
      </c>
      <c r="C923" s="82"/>
      <c r="D923" s="270">
        <f t="shared" si="59"/>
        <v>12.544472928044065</v>
      </c>
      <c r="E923" s="270">
        <f t="shared" si="60"/>
        <v>10.895400000000006</v>
      </c>
    </row>
    <row r="924" spans="1:5" x14ac:dyDescent="0.5">
      <c r="A924" s="243">
        <f t="shared" si="61"/>
        <v>0.89300000000000068</v>
      </c>
      <c r="B924" s="243">
        <f t="shared" si="58"/>
        <v>0.10699999999999932</v>
      </c>
      <c r="C924" s="82"/>
      <c r="D924" s="270">
        <f t="shared" si="59"/>
        <v>12.566438633221171</v>
      </c>
      <c r="E924" s="270">
        <f t="shared" si="60"/>
        <v>10.902850000000004</v>
      </c>
    </row>
    <row r="925" spans="1:5" x14ac:dyDescent="0.5">
      <c r="A925" s="243">
        <f t="shared" si="61"/>
        <v>0.89400000000000068</v>
      </c>
      <c r="B925" s="243">
        <f t="shared" si="58"/>
        <v>0.10599999999999932</v>
      </c>
      <c r="C925" s="82"/>
      <c r="D925" s="270">
        <f t="shared" si="59"/>
        <v>12.588404338398279</v>
      </c>
      <c r="E925" s="270">
        <f t="shared" si="60"/>
        <v>10.910300000000003</v>
      </c>
    </row>
    <row r="926" spans="1:5" x14ac:dyDescent="0.5">
      <c r="A926" s="243">
        <f t="shared" si="61"/>
        <v>0.89500000000000068</v>
      </c>
      <c r="B926" s="243">
        <f t="shared" si="58"/>
        <v>0.10499999999999932</v>
      </c>
      <c r="C926" s="82"/>
      <c r="D926" s="270">
        <f t="shared" si="59"/>
        <v>12.610370043575386</v>
      </c>
      <c r="E926" s="270">
        <f t="shared" si="60"/>
        <v>10.917750000000005</v>
      </c>
    </row>
    <row r="927" spans="1:5" x14ac:dyDescent="0.5">
      <c r="A927" s="243">
        <f t="shared" si="61"/>
        <v>0.89600000000000068</v>
      </c>
      <c r="B927" s="243">
        <f t="shared" ref="B927:B990" si="62">1-A927</f>
        <v>0.10399999999999932</v>
      </c>
      <c r="C927" s="82"/>
      <c r="D927" s="270">
        <f t="shared" si="59"/>
        <v>12.632335748752494</v>
      </c>
      <c r="E927" s="270">
        <f t="shared" si="60"/>
        <v>10.925200000000004</v>
      </c>
    </row>
    <row r="928" spans="1:5" x14ac:dyDescent="0.5">
      <c r="A928" s="243">
        <f t="shared" si="61"/>
        <v>0.89700000000000069</v>
      </c>
      <c r="B928" s="243">
        <f t="shared" si="62"/>
        <v>0.10299999999999931</v>
      </c>
      <c r="C928" s="82"/>
      <c r="D928" s="270">
        <f t="shared" ref="D928:D991" si="63">SQRT((A928*$B$7)^2+(B928*$B$8)^2+2*$B$7*A928*$B$8*B928*$D$12)</f>
        <v>12.654301453929602</v>
      </c>
      <c r="E928" s="270">
        <f t="shared" ref="E928:E991" si="64">+A928*$B$5+B928*$B$6</f>
        <v>10.932650000000004</v>
      </c>
    </row>
    <row r="929" spans="1:5" x14ac:dyDescent="0.5">
      <c r="A929" s="243">
        <f t="shared" si="61"/>
        <v>0.89800000000000069</v>
      </c>
      <c r="B929" s="243">
        <f t="shared" si="62"/>
        <v>0.10199999999999931</v>
      </c>
      <c r="C929" s="82"/>
      <c r="D929" s="270">
        <f t="shared" si="63"/>
        <v>12.676267159106708</v>
      </c>
      <c r="E929" s="270">
        <f t="shared" si="64"/>
        <v>10.940100000000005</v>
      </c>
    </row>
    <row r="930" spans="1:5" x14ac:dyDescent="0.5">
      <c r="A930" s="243">
        <f t="shared" ref="A930:A993" si="65">+A929+0.1%</f>
        <v>0.89900000000000069</v>
      </c>
      <c r="B930" s="243">
        <f t="shared" si="62"/>
        <v>0.10099999999999931</v>
      </c>
      <c r="C930" s="82"/>
      <c r="D930" s="270">
        <f t="shared" si="63"/>
        <v>12.698232864283815</v>
      </c>
      <c r="E930" s="270">
        <f t="shared" si="64"/>
        <v>10.947550000000005</v>
      </c>
    </row>
    <row r="931" spans="1:5" x14ac:dyDescent="0.5">
      <c r="A931" s="243">
        <f t="shared" si="65"/>
        <v>0.90000000000000069</v>
      </c>
      <c r="B931" s="243">
        <f t="shared" si="62"/>
        <v>9.9999999999999312E-2</v>
      </c>
      <c r="C931" s="82"/>
      <c r="D931" s="270">
        <f t="shared" si="63"/>
        <v>12.720198569460925</v>
      </c>
      <c r="E931" s="270">
        <f t="shared" si="64"/>
        <v>10.955000000000005</v>
      </c>
    </row>
    <row r="932" spans="1:5" x14ac:dyDescent="0.5">
      <c r="A932" s="243">
        <f t="shared" si="65"/>
        <v>0.90100000000000069</v>
      </c>
      <c r="B932" s="243">
        <f t="shared" si="62"/>
        <v>9.8999999999999311E-2</v>
      </c>
      <c r="C932" s="82"/>
      <c r="D932" s="270">
        <f t="shared" si="63"/>
        <v>12.742164274638032</v>
      </c>
      <c r="E932" s="270">
        <f t="shared" si="64"/>
        <v>10.962450000000004</v>
      </c>
    </row>
    <row r="933" spans="1:5" x14ac:dyDescent="0.5">
      <c r="A933" s="243">
        <f t="shared" si="65"/>
        <v>0.90200000000000069</v>
      </c>
      <c r="B933" s="243">
        <f t="shared" si="62"/>
        <v>9.799999999999931E-2</v>
      </c>
      <c r="C933" s="82"/>
      <c r="D933" s="270">
        <f t="shared" si="63"/>
        <v>12.764129979815138</v>
      </c>
      <c r="E933" s="270">
        <f t="shared" si="64"/>
        <v>10.969900000000004</v>
      </c>
    </row>
    <row r="934" spans="1:5" x14ac:dyDescent="0.5">
      <c r="A934" s="243">
        <f t="shared" si="65"/>
        <v>0.90300000000000069</v>
      </c>
      <c r="B934" s="243">
        <f t="shared" si="62"/>
        <v>9.6999999999999309E-2</v>
      </c>
      <c r="C934" s="82"/>
      <c r="D934" s="270">
        <f t="shared" si="63"/>
        <v>12.786095684992247</v>
      </c>
      <c r="E934" s="270">
        <f t="shared" si="64"/>
        <v>10.977350000000005</v>
      </c>
    </row>
    <row r="935" spans="1:5" x14ac:dyDescent="0.5">
      <c r="A935" s="243">
        <f t="shared" si="65"/>
        <v>0.90400000000000069</v>
      </c>
      <c r="B935" s="243">
        <f t="shared" si="62"/>
        <v>9.5999999999999308E-2</v>
      </c>
      <c r="C935" s="82"/>
      <c r="D935" s="270">
        <f t="shared" si="63"/>
        <v>12.808061390169355</v>
      </c>
      <c r="E935" s="270">
        <f t="shared" si="64"/>
        <v>10.984800000000005</v>
      </c>
    </row>
    <row r="936" spans="1:5" x14ac:dyDescent="0.5">
      <c r="A936" s="243">
        <f t="shared" si="65"/>
        <v>0.90500000000000069</v>
      </c>
      <c r="B936" s="243">
        <f t="shared" si="62"/>
        <v>9.4999999999999307E-2</v>
      </c>
      <c r="C936" s="82"/>
      <c r="D936" s="270">
        <f t="shared" si="63"/>
        <v>12.830027095346461</v>
      </c>
      <c r="E936" s="270">
        <f t="shared" si="64"/>
        <v>10.992250000000004</v>
      </c>
    </row>
    <row r="937" spans="1:5" x14ac:dyDescent="0.5">
      <c r="A937" s="243">
        <f t="shared" si="65"/>
        <v>0.90600000000000069</v>
      </c>
      <c r="B937" s="243">
        <f t="shared" si="62"/>
        <v>9.3999999999999306E-2</v>
      </c>
      <c r="C937" s="82"/>
      <c r="D937" s="270">
        <f t="shared" si="63"/>
        <v>12.851992800523568</v>
      </c>
      <c r="E937" s="270">
        <f t="shared" si="64"/>
        <v>10.999700000000004</v>
      </c>
    </row>
    <row r="938" spans="1:5" x14ac:dyDescent="0.5">
      <c r="A938" s="243">
        <f t="shared" si="65"/>
        <v>0.90700000000000069</v>
      </c>
      <c r="B938" s="243">
        <f t="shared" si="62"/>
        <v>9.2999999999999305E-2</v>
      </c>
      <c r="C938" s="82"/>
      <c r="D938" s="270">
        <f t="shared" si="63"/>
        <v>12.873958505700676</v>
      </c>
      <c r="E938" s="270">
        <f t="shared" si="64"/>
        <v>11.007150000000005</v>
      </c>
    </row>
    <row r="939" spans="1:5" x14ac:dyDescent="0.5">
      <c r="A939" s="243">
        <f t="shared" si="65"/>
        <v>0.9080000000000007</v>
      </c>
      <c r="B939" s="243">
        <f t="shared" si="62"/>
        <v>9.1999999999999305E-2</v>
      </c>
      <c r="C939" s="82"/>
      <c r="D939" s="270">
        <f t="shared" si="63"/>
        <v>12.895924210877785</v>
      </c>
      <c r="E939" s="270">
        <f t="shared" si="64"/>
        <v>11.014600000000003</v>
      </c>
    </row>
    <row r="940" spans="1:5" x14ac:dyDescent="0.5">
      <c r="A940" s="243">
        <f t="shared" si="65"/>
        <v>0.9090000000000007</v>
      </c>
      <c r="B940" s="243">
        <f t="shared" si="62"/>
        <v>9.0999999999999304E-2</v>
      </c>
      <c r="C940" s="82"/>
      <c r="D940" s="270">
        <f t="shared" si="63"/>
        <v>12.917889916054891</v>
      </c>
      <c r="E940" s="270">
        <f t="shared" si="64"/>
        <v>11.022050000000005</v>
      </c>
    </row>
    <row r="941" spans="1:5" x14ac:dyDescent="0.5">
      <c r="A941" s="243">
        <f t="shared" si="65"/>
        <v>0.9100000000000007</v>
      </c>
      <c r="B941" s="243">
        <f t="shared" si="62"/>
        <v>8.9999999999999303E-2</v>
      </c>
      <c r="C941" s="82"/>
      <c r="D941" s="270">
        <f t="shared" si="63"/>
        <v>12.939855621231999</v>
      </c>
      <c r="E941" s="270">
        <f t="shared" si="64"/>
        <v>11.029500000000004</v>
      </c>
    </row>
    <row r="942" spans="1:5" x14ac:dyDescent="0.5">
      <c r="A942" s="243">
        <f t="shared" si="65"/>
        <v>0.9110000000000007</v>
      </c>
      <c r="B942" s="243">
        <f t="shared" si="62"/>
        <v>8.8999999999999302E-2</v>
      </c>
      <c r="C942" s="82"/>
      <c r="D942" s="270">
        <f t="shared" si="63"/>
        <v>12.961821326409106</v>
      </c>
      <c r="E942" s="270">
        <f t="shared" si="64"/>
        <v>11.036950000000004</v>
      </c>
    </row>
    <row r="943" spans="1:5" x14ac:dyDescent="0.5">
      <c r="A943" s="243">
        <f t="shared" si="65"/>
        <v>0.9120000000000007</v>
      </c>
      <c r="B943" s="243">
        <f t="shared" si="62"/>
        <v>8.7999999999999301E-2</v>
      </c>
      <c r="C943" s="82"/>
      <c r="D943" s="270">
        <f t="shared" si="63"/>
        <v>12.983787031586216</v>
      </c>
      <c r="E943" s="270">
        <f t="shared" si="64"/>
        <v>11.044400000000005</v>
      </c>
    </row>
    <row r="944" spans="1:5" x14ac:dyDescent="0.5">
      <c r="A944" s="243">
        <f t="shared" si="65"/>
        <v>0.9130000000000007</v>
      </c>
      <c r="B944" s="243">
        <f t="shared" si="62"/>
        <v>8.69999999999993E-2</v>
      </c>
      <c r="C944" s="82"/>
      <c r="D944" s="270">
        <f t="shared" si="63"/>
        <v>13.005752736763322</v>
      </c>
      <c r="E944" s="270">
        <f t="shared" si="64"/>
        <v>11.051850000000004</v>
      </c>
    </row>
    <row r="945" spans="1:5" x14ac:dyDescent="0.5">
      <c r="A945" s="243">
        <f t="shared" si="65"/>
        <v>0.9140000000000007</v>
      </c>
      <c r="B945" s="243">
        <f t="shared" si="62"/>
        <v>8.5999999999999299E-2</v>
      </c>
      <c r="C945" s="82"/>
      <c r="D945" s="270">
        <f t="shared" si="63"/>
        <v>13.027718441940429</v>
      </c>
      <c r="E945" s="270">
        <f t="shared" si="64"/>
        <v>11.059300000000006</v>
      </c>
    </row>
    <row r="946" spans="1:5" x14ac:dyDescent="0.5">
      <c r="A946" s="243">
        <f t="shared" si="65"/>
        <v>0.9150000000000007</v>
      </c>
      <c r="B946" s="243">
        <f t="shared" si="62"/>
        <v>8.4999999999999298E-2</v>
      </c>
      <c r="C946" s="82"/>
      <c r="D946" s="270">
        <f t="shared" si="63"/>
        <v>13.049684147117537</v>
      </c>
      <c r="E946" s="270">
        <f t="shared" si="64"/>
        <v>11.066750000000004</v>
      </c>
    </row>
    <row r="947" spans="1:5" x14ac:dyDescent="0.5">
      <c r="A947" s="243">
        <f t="shared" si="65"/>
        <v>0.9160000000000007</v>
      </c>
      <c r="B947" s="243">
        <f t="shared" si="62"/>
        <v>8.3999999999999297E-2</v>
      </c>
      <c r="C947" s="82"/>
      <c r="D947" s="270">
        <f t="shared" si="63"/>
        <v>13.071649852294646</v>
      </c>
      <c r="E947" s="270">
        <f t="shared" si="64"/>
        <v>11.074200000000005</v>
      </c>
    </row>
    <row r="948" spans="1:5" x14ac:dyDescent="0.5">
      <c r="A948" s="243">
        <f t="shared" si="65"/>
        <v>0.9170000000000007</v>
      </c>
      <c r="B948" s="243">
        <f t="shared" si="62"/>
        <v>8.2999999999999297E-2</v>
      </c>
      <c r="C948" s="82"/>
      <c r="D948" s="270">
        <f t="shared" si="63"/>
        <v>13.09361555747175</v>
      </c>
      <c r="E948" s="270">
        <f t="shared" si="64"/>
        <v>11.081650000000005</v>
      </c>
    </row>
    <row r="949" spans="1:5" x14ac:dyDescent="0.5">
      <c r="A949" s="243">
        <f t="shared" si="65"/>
        <v>0.9180000000000007</v>
      </c>
      <c r="B949" s="243">
        <f t="shared" si="62"/>
        <v>8.1999999999999296E-2</v>
      </c>
      <c r="C949" s="82"/>
      <c r="D949" s="270">
        <f t="shared" si="63"/>
        <v>13.11558126264886</v>
      </c>
      <c r="E949" s="270">
        <f t="shared" si="64"/>
        <v>11.089100000000006</v>
      </c>
    </row>
    <row r="950" spans="1:5" x14ac:dyDescent="0.5">
      <c r="A950" s="243">
        <f t="shared" si="65"/>
        <v>0.91900000000000071</v>
      </c>
      <c r="B950" s="243">
        <f t="shared" si="62"/>
        <v>8.0999999999999295E-2</v>
      </c>
      <c r="C950" s="82"/>
      <c r="D950" s="270">
        <f t="shared" si="63"/>
        <v>13.137546967825967</v>
      </c>
      <c r="E950" s="270">
        <f t="shared" si="64"/>
        <v>11.096550000000004</v>
      </c>
    </row>
    <row r="951" spans="1:5" x14ac:dyDescent="0.5">
      <c r="A951" s="243">
        <f t="shared" si="65"/>
        <v>0.92000000000000071</v>
      </c>
      <c r="B951" s="243">
        <f t="shared" si="62"/>
        <v>7.9999999999999294E-2</v>
      </c>
      <c r="C951" s="82"/>
      <c r="D951" s="270">
        <f t="shared" si="63"/>
        <v>13.159512673003075</v>
      </c>
      <c r="E951" s="270">
        <f t="shared" si="64"/>
        <v>11.104000000000005</v>
      </c>
    </row>
    <row r="952" spans="1:5" x14ac:dyDescent="0.5">
      <c r="A952" s="243">
        <f t="shared" si="65"/>
        <v>0.92100000000000071</v>
      </c>
      <c r="B952" s="243">
        <f t="shared" si="62"/>
        <v>7.8999999999999293E-2</v>
      </c>
      <c r="C952" s="82"/>
      <c r="D952" s="270">
        <f t="shared" si="63"/>
        <v>13.181478378180183</v>
      </c>
      <c r="E952" s="270">
        <f t="shared" si="64"/>
        <v>11.111450000000005</v>
      </c>
    </row>
    <row r="953" spans="1:5" x14ac:dyDescent="0.5">
      <c r="A953" s="243">
        <f t="shared" si="65"/>
        <v>0.92200000000000071</v>
      </c>
      <c r="B953" s="243">
        <f t="shared" si="62"/>
        <v>7.7999999999999292E-2</v>
      </c>
      <c r="C953" s="82"/>
      <c r="D953" s="270">
        <f t="shared" si="63"/>
        <v>13.20344408335729</v>
      </c>
      <c r="E953" s="270">
        <f t="shared" si="64"/>
        <v>11.118900000000004</v>
      </c>
    </row>
    <row r="954" spans="1:5" x14ac:dyDescent="0.5">
      <c r="A954" s="243">
        <f t="shared" si="65"/>
        <v>0.92300000000000071</v>
      </c>
      <c r="B954" s="243">
        <f t="shared" si="62"/>
        <v>7.6999999999999291E-2</v>
      </c>
      <c r="C954" s="82"/>
      <c r="D954" s="270">
        <f t="shared" si="63"/>
        <v>13.225409788534396</v>
      </c>
      <c r="E954" s="270">
        <f t="shared" si="64"/>
        <v>11.126350000000006</v>
      </c>
    </row>
    <row r="955" spans="1:5" x14ac:dyDescent="0.5">
      <c r="A955" s="243">
        <f t="shared" si="65"/>
        <v>0.92400000000000071</v>
      </c>
      <c r="B955" s="243">
        <f t="shared" si="62"/>
        <v>7.599999999999929E-2</v>
      </c>
      <c r="C955" s="82"/>
      <c r="D955" s="270">
        <f t="shared" si="63"/>
        <v>13.247375493711505</v>
      </c>
      <c r="E955" s="270">
        <f t="shared" si="64"/>
        <v>11.133800000000004</v>
      </c>
    </row>
    <row r="956" spans="1:5" x14ac:dyDescent="0.5">
      <c r="A956" s="243">
        <f t="shared" si="65"/>
        <v>0.92500000000000071</v>
      </c>
      <c r="B956" s="243">
        <f t="shared" si="62"/>
        <v>7.4999999999999289E-2</v>
      </c>
      <c r="C956" s="82"/>
      <c r="D956" s="270">
        <f t="shared" si="63"/>
        <v>13.269341198888611</v>
      </c>
      <c r="E956" s="270">
        <f t="shared" si="64"/>
        <v>11.141250000000003</v>
      </c>
    </row>
    <row r="957" spans="1:5" x14ac:dyDescent="0.5">
      <c r="A957" s="243">
        <f t="shared" si="65"/>
        <v>0.92600000000000071</v>
      </c>
      <c r="B957" s="243">
        <f t="shared" si="62"/>
        <v>7.3999999999999289E-2</v>
      </c>
      <c r="C957" s="82"/>
      <c r="D957" s="270">
        <f t="shared" si="63"/>
        <v>13.291306904065719</v>
      </c>
      <c r="E957" s="270">
        <f t="shared" si="64"/>
        <v>11.148700000000005</v>
      </c>
    </row>
    <row r="958" spans="1:5" x14ac:dyDescent="0.5">
      <c r="A958" s="243">
        <f t="shared" si="65"/>
        <v>0.92700000000000071</v>
      </c>
      <c r="B958" s="243">
        <f t="shared" si="62"/>
        <v>7.2999999999999288E-2</v>
      </c>
      <c r="C958" s="82"/>
      <c r="D958" s="270">
        <f t="shared" si="63"/>
        <v>13.313272609242826</v>
      </c>
      <c r="E958" s="270">
        <f t="shared" si="64"/>
        <v>11.156150000000004</v>
      </c>
    </row>
    <row r="959" spans="1:5" x14ac:dyDescent="0.5">
      <c r="A959" s="243">
        <f t="shared" si="65"/>
        <v>0.92800000000000071</v>
      </c>
      <c r="B959" s="243">
        <f t="shared" si="62"/>
        <v>7.1999999999999287E-2</v>
      </c>
      <c r="C959" s="82"/>
      <c r="D959" s="270">
        <f t="shared" si="63"/>
        <v>13.335238314419934</v>
      </c>
      <c r="E959" s="270">
        <f t="shared" si="64"/>
        <v>11.163600000000004</v>
      </c>
    </row>
    <row r="960" spans="1:5" x14ac:dyDescent="0.5">
      <c r="A960" s="243">
        <f t="shared" si="65"/>
        <v>0.92900000000000071</v>
      </c>
      <c r="B960" s="243">
        <f t="shared" si="62"/>
        <v>7.0999999999999286E-2</v>
      </c>
      <c r="C960" s="82"/>
      <c r="D960" s="270">
        <f t="shared" si="63"/>
        <v>13.357204019597043</v>
      </c>
      <c r="E960" s="270">
        <f t="shared" si="64"/>
        <v>11.171050000000005</v>
      </c>
    </row>
    <row r="961" spans="1:5" x14ac:dyDescent="0.5">
      <c r="A961" s="243">
        <f t="shared" si="65"/>
        <v>0.93000000000000071</v>
      </c>
      <c r="B961" s="243">
        <f t="shared" si="62"/>
        <v>6.9999999999999285E-2</v>
      </c>
      <c r="C961" s="82"/>
      <c r="D961" s="270">
        <f t="shared" si="63"/>
        <v>13.379169724774147</v>
      </c>
      <c r="E961" s="270">
        <f t="shared" si="64"/>
        <v>11.178500000000005</v>
      </c>
    </row>
    <row r="962" spans="1:5" x14ac:dyDescent="0.5">
      <c r="A962" s="243">
        <f t="shared" si="65"/>
        <v>0.93100000000000072</v>
      </c>
      <c r="B962" s="243">
        <f t="shared" si="62"/>
        <v>6.8999999999999284E-2</v>
      </c>
      <c r="C962" s="82"/>
      <c r="D962" s="270">
        <f t="shared" si="63"/>
        <v>13.401135429951257</v>
      </c>
      <c r="E962" s="270">
        <f t="shared" si="64"/>
        <v>11.185950000000005</v>
      </c>
    </row>
    <row r="963" spans="1:5" x14ac:dyDescent="0.5">
      <c r="A963" s="243">
        <f t="shared" si="65"/>
        <v>0.93200000000000072</v>
      </c>
      <c r="B963" s="243">
        <f t="shared" si="62"/>
        <v>6.7999999999999283E-2</v>
      </c>
      <c r="C963" s="82"/>
      <c r="D963" s="270">
        <f t="shared" si="63"/>
        <v>13.423101135128364</v>
      </c>
      <c r="E963" s="270">
        <f t="shared" si="64"/>
        <v>11.193400000000004</v>
      </c>
    </row>
    <row r="964" spans="1:5" x14ac:dyDescent="0.5">
      <c r="A964" s="243">
        <f t="shared" si="65"/>
        <v>0.93300000000000072</v>
      </c>
      <c r="B964" s="243">
        <f t="shared" si="62"/>
        <v>6.6999999999999282E-2</v>
      </c>
      <c r="C964" s="82"/>
      <c r="D964" s="270">
        <f t="shared" si="63"/>
        <v>13.445066840305472</v>
      </c>
      <c r="E964" s="270">
        <f t="shared" si="64"/>
        <v>11.200850000000004</v>
      </c>
    </row>
    <row r="965" spans="1:5" x14ac:dyDescent="0.5">
      <c r="A965" s="243">
        <f t="shared" si="65"/>
        <v>0.93400000000000072</v>
      </c>
      <c r="B965" s="243">
        <f t="shared" si="62"/>
        <v>6.5999999999999281E-2</v>
      </c>
      <c r="C965" s="82"/>
      <c r="D965" s="270">
        <f t="shared" si="63"/>
        <v>13.46703254548258</v>
      </c>
      <c r="E965" s="270">
        <f t="shared" si="64"/>
        <v>11.208300000000005</v>
      </c>
    </row>
    <row r="966" spans="1:5" x14ac:dyDescent="0.5">
      <c r="A966" s="243">
        <f t="shared" si="65"/>
        <v>0.93500000000000072</v>
      </c>
      <c r="B966" s="243">
        <f t="shared" si="62"/>
        <v>6.4999999999999281E-2</v>
      </c>
      <c r="C966" s="82"/>
      <c r="D966" s="270">
        <f t="shared" si="63"/>
        <v>13.488998250659687</v>
      </c>
      <c r="E966" s="270">
        <f t="shared" si="64"/>
        <v>11.215750000000005</v>
      </c>
    </row>
    <row r="967" spans="1:5" x14ac:dyDescent="0.5">
      <c r="A967" s="243">
        <f t="shared" si="65"/>
        <v>0.93600000000000072</v>
      </c>
      <c r="B967" s="243">
        <f t="shared" si="62"/>
        <v>6.399999999999928E-2</v>
      </c>
      <c r="C967" s="82"/>
      <c r="D967" s="270">
        <f t="shared" si="63"/>
        <v>13.510963955836795</v>
      </c>
      <c r="E967" s="270">
        <f t="shared" si="64"/>
        <v>11.223200000000004</v>
      </c>
    </row>
    <row r="968" spans="1:5" x14ac:dyDescent="0.5">
      <c r="A968" s="243">
        <f t="shared" si="65"/>
        <v>0.93700000000000072</v>
      </c>
      <c r="B968" s="243">
        <f t="shared" si="62"/>
        <v>6.2999999999999279E-2</v>
      </c>
      <c r="C968" s="82"/>
      <c r="D968" s="270">
        <f t="shared" si="63"/>
        <v>13.532929661013902</v>
      </c>
      <c r="E968" s="270">
        <f t="shared" si="64"/>
        <v>11.230650000000006</v>
      </c>
    </row>
    <row r="969" spans="1:5" x14ac:dyDescent="0.5">
      <c r="A969" s="243">
        <f t="shared" si="65"/>
        <v>0.93800000000000072</v>
      </c>
      <c r="B969" s="243">
        <f t="shared" si="62"/>
        <v>6.1999999999999278E-2</v>
      </c>
      <c r="C969" s="82"/>
      <c r="D969" s="270">
        <f t="shared" si="63"/>
        <v>13.554895366191008</v>
      </c>
      <c r="E969" s="270">
        <f t="shared" si="64"/>
        <v>11.238100000000005</v>
      </c>
    </row>
    <row r="970" spans="1:5" x14ac:dyDescent="0.5">
      <c r="A970" s="243">
        <f t="shared" si="65"/>
        <v>0.93900000000000072</v>
      </c>
      <c r="B970" s="243">
        <f t="shared" si="62"/>
        <v>6.0999999999999277E-2</v>
      </c>
      <c r="C970" s="82"/>
      <c r="D970" s="270">
        <f t="shared" si="63"/>
        <v>13.576861071368116</v>
      </c>
      <c r="E970" s="270">
        <f t="shared" si="64"/>
        <v>11.245550000000003</v>
      </c>
    </row>
    <row r="971" spans="1:5" x14ac:dyDescent="0.5">
      <c r="A971" s="243">
        <f t="shared" si="65"/>
        <v>0.94000000000000072</v>
      </c>
      <c r="B971" s="243">
        <f t="shared" si="62"/>
        <v>5.9999999999999276E-2</v>
      </c>
      <c r="C971" s="82"/>
      <c r="D971" s="270">
        <f t="shared" si="63"/>
        <v>13.598826776545225</v>
      </c>
      <c r="E971" s="270">
        <f t="shared" si="64"/>
        <v>11.253000000000005</v>
      </c>
    </row>
    <row r="972" spans="1:5" x14ac:dyDescent="0.5">
      <c r="A972" s="243">
        <f t="shared" si="65"/>
        <v>0.94100000000000072</v>
      </c>
      <c r="B972" s="243">
        <f t="shared" si="62"/>
        <v>5.8999999999999275E-2</v>
      </c>
      <c r="C972" s="82"/>
      <c r="D972" s="270">
        <f t="shared" si="63"/>
        <v>13.620792481722333</v>
      </c>
      <c r="E972" s="270">
        <f t="shared" si="64"/>
        <v>11.260450000000004</v>
      </c>
    </row>
    <row r="973" spans="1:5" x14ac:dyDescent="0.5">
      <c r="A973" s="243">
        <f t="shared" si="65"/>
        <v>0.94200000000000073</v>
      </c>
      <c r="B973" s="243">
        <f t="shared" si="62"/>
        <v>5.7999999999999274E-2</v>
      </c>
      <c r="C973" s="82"/>
      <c r="D973" s="270">
        <f t="shared" si="63"/>
        <v>13.642758186899439</v>
      </c>
      <c r="E973" s="270">
        <f t="shared" si="64"/>
        <v>11.267900000000004</v>
      </c>
    </row>
    <row r="974" spans="1:5" x14ac:dyDescent="0.5">
      <c r="A974" s="243">
        <f t="shared" si="65"/>
        <v>0.94300000000000073</v>
      </c>
      <c r="B974" s="243">
        <f t="shared" si="62"/>
        <v>5.6999999999999273E-2</v>
      </c>
      <c r="C974" s="82"/>
      <c r="D974" s="270">
        <f t="shared" si="63"/>
        <v>13.664723892076546</v>
      </c>
      <c r="E974" s="270">
        <f t="shared" si="64"/>
        <v>11.275350000000005</v>
      </c>
    </row>
    <row r="975" spans="1:5" x14ac:dyDescent="0.5">
      <c r="A975" s="243">
        <f t="shared" si="65"/>
        <v>0.94400000000000073</v>
      </c>
      <c r="B975" s="243">
        <f t="shared" si="62"/>
        <v>5.5999999999999273E-2</v>
      </c>
      <c r="C975" s="82"/>
      <c r="D975" s="270">
        <f t="shared" si="63"/>
        <v>13.686689597253656</v>
      </c>
      <c r="E975" s="270">
        <f t="shared" si="64"/>
        <v>11.282800000000005</v>
      </c>
    </row>
    <row r="976" spans="1:5" x14ac:dyDescent="0.5">
      <c r="A976" s="243">
        <f t="shared" si="65"/>
        <v>0.94500000000000073</v>
      </c>
      <c r="B976" s="243">
        <f t="shared" si="62"/>
        <v>5.4999999999999272E-2</v>
      </c>
      <c r="C976" s="82"/>
      <c r="D976" s="270">
        <f t="shared" si="63"/>
        <v>13.708655302430762</v>
      </c>
      <c r="E976" s="270">
        <f t="shared" si="64"/>
        <v>11.290250000000006</v>
      </c>
    </row>
    <row r="977" spans="1:5" x14ac:dyDescent="0.5">
      <c r="A977" s="243">
        <f t="shared" si="65"/>
        <v>0.94600000000000073</v>
      </c>
      <c r="B977" s="243">
        <f t="shared" si="62"/>
        <v>5.3999999999999271E-2</v>
      </c>
      <c r="C977" s="82"/>
      <c r="D977" s="270">
        <f t="shared" si="63"/>
        <v>13.730621007607871</v>
      </c>
      <c r="E977" s="270">
        <f t="shared" si="64"/>
        <v>11.297700000000004</v>
      </c>
    </row>
    <row r="978" spans="1:5" x14ac:dyDescent="0.5">
      <c r="A978" s="243">
        <f t="shared" si="65"/>
        <v>0.94700000000000073</v>
      </c>
      <c r="B978" s="243">
        <f t="shared" si="62"/>
        <v>5.299999999999927E-2</v>
      </c>
      <c r="C978" s="82"/>
      <c r="D978" s="270">
        <f t="shared" si="63"/>
        <v>13.752586712784977</v>
      </c>
      <c r="E978" s="270">
        <f t="shared" si="64"/>
        <v>11.305150000000005</v>
      </c>
    </row>
    <row r="979" spans="1:5" x14ac:dyDescent="0.5">
      <c r="A979" s="243">
        <f t="shared" si="65"/>
        <v>0.94800000000000073</v>
      </c>
      <c r="B979" s="243">
        <f t="shared" si="62"/>
        <v>5.1999999999999269E-2</v>
      </c>
      <c r="C979" s="82"/>
      <c r="D979" s="270">
        <f t="shared" si="63"/>
        <v>13.774552417962084</v>
      </c>
      <c r="E979" s="270">
        <f t="shared" si="64"/>
        <v>11.312600000000005</v>
      </c>
    </row>
    <row r="980" spans="1:5" x14ac:dyDescent="0.5">
      <c r="A980" s="243">
        <f t="shared" si="65"/>
        <v>0.94900000000000073</v>
      </c>
      <c r="B980" s="243">
        <f t="shared" si="62"/>
        <v>5.0999999999999268E-2</v>
      </c>
      <c r="C980" s="82"/>
      <c r="D980" s="270">
        <f t="shared" si="63"/>
        <v>13.796518123139192</v>
      </c>
      <c r="E980" s="270">
        <f t="shared" si="64"/>
        <v>11.320050000000005</v>
      </c>
    </row>
    <row r="981" spans="1:5" x14ac:dyDescent="0.5">
      <c r="A981" s="243">
        <f t="shared" si="65"/>
        <v>0.95000000000000073</v>
      </c>
      <c r="B981" s="243">
        <f t="shared" si="62"/>
        <v>4.9999999999999267E-2</v>
      </c>
      <c r="C981" s="82"/>
      <c r="D981" s="270">
        <f t="shared" si="63"/>
        <v>13.8184838283163</v>
      </c>
      <c r="E981" s="270">
        <f t="shared" si="64"/>
        <v>11.327500000000004</v>
      </c>
    </row>
    <row r="982" spans="1:5" x14ac:dyDescent="0.5">
      <c r="A982" s="243">
        <f t="shared" si="65"/>
        <v>0.95100000000000073</v>
      </c>
      <c r="B982" s="243">
        <f t="shared" si="62"/>
        <v>4.8999999999999266E-2</v>
      </c>
      <c r="C982" s="82"/>
      <c r="D982" s="270">
        <f t="shared" si="63"/>
        <v>13.840449533493407</v>
      </c>
      <c r="E982" s="270">
        <f t="shared" si="64"/>
        <v>11.334950000000005</v>
      </c>
    </row>
    <row r="983" spans="1:5" x14ac:dyDescent="0.5">
      <c r="A983" s="243">
        <f t="shared" si="65"/>
        <v>0.95200000000000073</v>
      </c>
      <c r="B983" s="243">
        <f t="shared" si="62"/>
        <v>4.7999999999999265E-2</v>
      </c>
      <c r="C983" s="82"/>
      <c r="D983" s="270">
        <f t="shared" si="63"/>
        <v>13.862415238670515</v>
      </c>
      <c r="E983" s="270">
        <f t="shared" si="64"/>
        <v>11.342400000000005</v>
      </c>
    </row>
    <row r="984" spans="1:5" x14ac:dyDescent="0.5">
      <c r="A984" s="243">
        <f t="shared" si="65"/>
        <v>0.95300000000000074</v>
      </c>
      <c r="B984" s="243">
        <f t="shared" si="62"/>
        <v>4.6999999999999265E-2</v>
      </c>
      <c r="C984" s="82"/>
      <c r="D984" s="270">
        <f t="shared" si="63"/>
        <v>13.884380943847622</v>
      </c>
      <c r="E984" s="270">
        <f t="shared" si="64"/>
        <v>11.349850000000004</v>
      </c>
    </row>
    <row r="985" spans="1:5" x14ac:dyDescent="0.5">
      <c r="A985" s="243">
        <f t="shared" si="65"/>
        <v>0.95400000000000074</v>
      </c>
      <c r="B985" s="243">
        <f t="shared" si="62"/>
        <v>4.5999999999999264E-2</v>
      </c>
      <c r="C985" s="82"/>
      <c r="D985" s="270">
        <f t="shared" si="63"/>
        <v>13.906346649024732</v>
      </c>
      <c r="E985" s="270">
        <f t="shared" si="64"/>
        <v>11.357300000000006</v>
      </c>
    </row>
    <row r="986" spans="1:5" x14ac:dyDescent="0.5">
      <c r="A986" s="243">
        <f t="shared" si="65"/>
        <v>0.95500000000000074</v>
      </c>
      <c r="B986" s="243">
        <f t="shared" si="62"/>
        <v>4.4999999999999263E-2</v>
      </c>
      <c r="C986" s="82"/>
      <c r="D986" s="270">
        <f t="shared" si="63"/>
        <v>13.928312354201838</v>
      </c>
      <c r="E986" s="270">
        <f t="shared" si="64"/>
        <v>11.364750000000004</v>
      </c>
    </row>
    <row r="987" spans="1:5" x14ac:dyDescent="0.5">
      <c r="A987" s="243">
        <f t="shared" si="65"/>
        <v>0.95600000000000074</v>
      </c>
      <c r="B987" s="243">
        <f t="shared" si="62"/>
        <v>4.3999999999999262E-2</v>
      </c>
      <c r="C987" s="82"/>
      <c r="D987" s="270">
        <f t="shared" si="63"/>
        <v>13.950278059378945</v>
      </c>
      <c r="E987" s="270">
        <f t="shared" si="64"/>
        <v>11.372200000000005</v>
      </c>
    </row>
    <row r="988" spans="1:5" x14ac:dyDescent="0.5">
      <c r="A988" s="243">
        <f t="shared" si="65"/>
        <v>0.95700000000000074</v>
      </c>
      <c r="B988" s="243">
        <f t="shared" si="62"/>
        <v>4.2999999999999261E-2</v>
      </c>
      <c r="C988" s="82"/>
      <c r="D988" s="270">
        <f t="shared" si="63"/>
        <v>13.972243764556053</v>
      </c>
      <c r="E988" s="270">
        <f t="shared" si="64"/>
        <v>11.379650000000005</v>
      </c>
    </row>
    <row r="989" spans="1:5" x14ac:dyDescent="0.5">
      <c r="A989" s="243">
        <f t="shared" si="65"/>
        <v>0.95800000000000074</v>
      </c>
      <c r="B989" s="243">
        <f t="shared" si="62"/>
        <v>4.199999999999926E-2</v>
      </c>
      <c r="C989" s="82"/>
      <c r="D989" s="270">
        <f t="shared" si="63"/>
        <v>13.99420946973316</v>
      </c>
      <c r="E989" s="270">
        <f t="shared" si="64"/>
        <v>11.387100000000004</v>
      </c>
    </row>
    <row r="990" spans="1:5" x14ac:dyDescent="0.5">
      <c r="A990" s="243">
        <f t="shared" si="65"/>
        <v>0.95900000000000074</v>
      </c>
      <c r="B990" s="243">
        <f t="shared" si="62"/>
        <v>4.0999999999999259E-2</v>
      </c>
      <c r="C990" s="82"/>
      <c r="D990" s="270">
        <f t="shared" si="63"/>
        <v>14.016175174910266</v>
      </c>
      <c r="E990" s="270">
        <f t="shared" si="64"/>
        <v>11.394550000000006</v>
      </c>
    </row>
    <row r="991" spans="1:5" x14ac:dyDescent="0.5">
      <c r="A991" s="243">
        <f t="shared" si="65"/>
        <v>0.96000000000000074</v>
      </c>
      <c r="B991" s="243">
        <f t="shared" ref="B991:B1031" si="66">1-A991</f>
        <v>3.9999999999999258E-2</v>
      </c>
      <c r="C991" s="82"/>
      <c r="D991" s="270">
        <f t="shared" si="63"/>
        <v>14.038140880087374</v>
      </c>
      <c r="E991" s="270">
        <f t="shared" si="64"/>
        <v>11.402000000000005</v>
      </c>
    </row>
    <row r="992" spans="1:5" x14ac:dyDescent="0.5">
      <c r="A992" s="243">
        <f t="shared" si="65"/>
        <v>0.96100000000000074</v>
      </c>
      <c r="B992" s="243">
        <f t="shared" si="66"/>
        <v>3.8999999999999257E-2</v>
      </c>
      <c r="C992" s="82"/>
      <c r="D992" s="270">
        <f t="shared" ref="D992:D1031" si="67">SQRT((A992*$B$7)^2+(B992*$B$8)^2+2*$B$7*A992*$B$8*B992*$D$12)</f>
        <v>14.060106585264483</v>
      </c>
      <c r="E992" s="270">
        <f t="shared" ref="E992:E1031" si="68">+A992*$B$5+B992*$B$6</f>
        <v>11.409450000000005</v>
      </c>
    </row>
    <row r="993" spans="1:5" x14ac:dyDescent="0.5">
      <c r="A993" s="243">
        <f t="shared" si="65"/>
        <v>0.96200000000000074</v>
      </c>
      <c r="B993" s="243">
        <f t="shared" si="66"/>
        <v>3.7999999999999257E-2</v>
      </c>
      <c r="C993" s="82"/>
      <c r="D993" s="270">
        <f t="shared" si="67"/>
        <v>14.082072290441589</v>
      </c>
      <c r="E993" s="270">
        <f t="shared" si="68"/>
        <v>11.416900000000005</v>
      </c>
    </row>
    <row r="994" spans="1:5" x14ac:dyDescent="0.5">
      <c r="A994" s="243">
        <f t="shared" ref="A994:A1031" si="69">+A993+0.1%</f>
        <v>0.96300000000000074</v>
      </c>
      <c r="B994" s="243">
        <f t="shared" si="66"/>
        <v>3.6999999999999256E-2</v>
      </c>
      <c r="C994" s="82"/>
      <c r="D994" s="270">
        <f t="shared" si="67"/>
        <v>14.104037995618697</v>
      </c>
      <c r="E994" s="270">
        <f t="shared" si="68"/>
        <v>11.424350000000006</v>
      </c>
    </row>
    <row r="995" spans="1:5" x14ac:dyDescent="0.5">
      <c r="A995" s="243">
        <f t="shared" si="69"/>
        <v>0.96400000000000075</v>
      </c>
      <c r="B995" s="243">
        <f t="shared" si="66"/>
        <v>3.5999999999999255E-2</v>
      </c>
      <c r="C995" s="82"/>
      <c r="D995" s="270">
        <f t="shared" si="67"/>
        <v>14.126003700795806</v>
      </c>
      <c r="E995" s="270">
        <f t="shared" si="68"/>
        <v>11.431800000000004</v>
      </c>
    </row>
    <row r="996" spans="1:5" x14ac:dyDescent="0.5">
      <c r="A996" s="243">
        <f t="shared" si="69"/>
        <v>0.96500000000000075</v>
      </c>
      <c r="B996" s="243">
        <f t="shared" si="66"/>
        <v>3.4999999999999254E-2</v>
      </c>
      <c r="C996" s="82"/>
      <c r="D996" s="270">
        <f t="shared" si="67"/>
        <v>14.147969405972912</v>
      </c>
      <c r="E996" s="270">
        <f t="shared" si="68"/>
        <v>11.439250000000005</v>
      </c>
    </row>
    <row r="997" spans="1:5" x14ac:dyDescent="0.5">
      <c r="A997" s="243">
        <f t="shared" si="69"/>
        <v>0.96600000000000075</v>
      </c>
      <c r="B997" s="243">
        <f t="shared" si="66"/>
        <v>3.3999999999999253E-2</v>
      </c>
      <c r="C997" s="82"/>
      <c r="D997" s="270">
        <f t="shared" si="67"/>
        <v>14.16993511115002</v>
      </c>
      <c r="E997" s="270">
        <f t="shared" si="68"/>
        <v>11.446700000000005</v>
      </c>
    </row>
    <row r="998" spans="1:5" x14ac:dyDescent="0.5">
      <c r="A998" s="243">
        <f t="shared" si="69"/>
        <v>0.96700000000000075</v>
      </c>
      <c r="B998" s="243">
        <f t="shared" si="66"/>
        <v>3.2999999999999252E-2</v>
      </c>
      <c r="C998" s="82"/>
      <c r="D998" s="270">
        <f t="shared" si="67"/>
        <v>14.191900816327127</v>
      </c>
      <c r="E998" s="270">
        <f t="shared" si="68"/>
        <v>11.454150000000004</v>
      </c>
    </row>
    <row r="999" spans="1:5" x14ac:dyDescent="0.5">
      <c r="A999" s="243">
        <f t="shared" si="69"/>
        <v>0.96800000000000075</v>
      </c>
      <c r="B999" s="243">
        <f t="shared" si="66"/>
        <v>3.1999999999999251E-2</v>
      </c>
      <c r="C999" s="82"/>
      <c r="D999" s="270">
        <f t="shared" si="67"/>
        <v>14.213866521504235</v>
      </c>
      <c r="E999" s="270">
        <f t="shared" si="68"/>
        <v>11.461600000000006</v>
      </c>
    </row>
    <row r="1000" spans="1:5" x14ac:dyDescent="0.5">
      <c r="A1000" s="243">
        <f t="shared" si="69"/>
        <v>0.96900000000000075</v>
      </c>
      <c r="B1000" s="243">
        <f t="shared" si="66"/>
        <v>3.099999999999925E-2</v>
      </c>
      <c r="C1000" s="82"/>
      <c r="D1000" s="270">
        <f t="shared" si="67"/>
        <v>14.235832226681342</v>
      </c>
      <c r="E1000" s="270">
        <f t="shared" si="68"/>
        <v>11.469050000000005</v>
      </c>
    </row>
    <row r="1001" spans="1:5" x14ac:dyDescent="0.5">
      <c r="A1001" s="243">
        <f t="shared" si="69"/>
        <v>0.97000000000000075</v>
      </c>
      <c r="B1001" s="243">
        <f t="shared" si="66"/>
        <v>2.9999999999999249E-2</v>
      </c>
      <c r="C1001" s="82"/>
      <c r="D1001" s="270">
        <f t="shared" si="67"/>
        <v>14.25779793185845</v>
      </c>
      <c r="E1001" s="270">
        <f t="shared" si="68"/>
        <v>11.476500000000003</v>
      </c>
    </row>
    <row r="1002" spans="1:5" x14ac:dyDescent="0.5">
      <c r="A1002" s="243">
        <f t="shared" si="69"/>
        <v>0.97100000000000075</v>
      </c>
      <c r="B1002" s="243">
        <f t="shared" si="66"/>
        <v>2.8999999999999249E-2</v>
      </c>
      <c r="C1002" s="82"/>
      <c r="D1002" s="270">
        <f t="shared" si="67"/>
        <v>14.279763637035559</v>
      </c>
      <c r="E1002" s="270">
        <f t="shared" si="68"/>
        <v>11.483950000000005</v>
      </c>
    </row>
    <row r="1003" spans="1:5" x14ac:dyDescent="0.5">
      <c r="A1003" s="243">
        <f t="shared" si="69"/>
        <v>0.97200000000000075</v>
      </c>
      <c r="B1003" s="243">
        <f t="shared" si="66"/>
        <v>2.7999999999999248E-2</v>
      </c>
      <c r="C1003" s="82"/>
      <c r="D1003" s="270">
        <f t="shared" si="67"/>
        <v>14.301729342212665</v>
      </c>
      <c r="E1003" s="270">
        <f t="shared" si="68"/>
        <v>11.491400000000004</v>
      </c>
    </row>
    <row r="1004" spans="1:5" x14ac:dyDescent="0.5">
      <c r="A1004" s="243">
        <f t="shared" si="69"/>
        <v>0.97300000000000075</v>
      </c>
      <c r="B1004" s="243">
        <f t="shared" si="66"/>
        <v>2.6999999999999247E-2</v>
      </c>
      <c r="C1004" s="82"/>
      <c r="D1004" s="270">
        <f t="shared" si="67"/>
        <v>14.323695047389773</v>
      </c>
      <c r="E1004" s="270">
        <f t="shared" si="68"/>
        <v>11.498850000000006</v>
      </c>
    </row>
    <row r="1005" spans="1:5" x14ac:dyDescent="0.5">
      <c r="A1005" s="243">
        <f t="shared" si="69"/>
        <v>0.97400000000000075</v>
      </c>
      <c r="B1005" s="243">
        <f t="shared" si="66"/>
        <v>2.5999999999999246E-2</v>
      </c>
      <c r="C1005" s="82"/>
      <c r="D1005" s="270">
        <f t="shared" si="67"/>
        <v>14.34566075256688</v>
      </c>
      <c r="E1005" s="270">
        <f t="shared" si="68"/>
        <v>11.506300000000005</v>
      </c>
    </row>
    <row r="1006" spans="1:5" x14ac:dyDescent="0.5">
      <c r="A1006" s="243">
        <f t="shared" si="69"/>
        <v>0.97500000000000075</v>
      </c>
      <c r="B1006" s="243">
        <f t="shared" si="66"/>
        <v>2.4999999999999245E-2</v>
      </c>
      <c r="C1006" s="82"/>
      <c r="D1006" s="270">
        <f t="shared" si="67"/>
        <v>14.367626457743988</v>
      </c>
      <c r="E1006" s="270">
        <f t="shared" si="68"/>
        <v>11.513750000000005</v>
      </c>
    </row>
    <row r="1007" spans="1:5" x14ac:dyDescent="0.5">
      <c r="A1007" s="243">
        <f t="shared" si="69"/>
        <v>0.97600000000000076</v>
      </c>
      <c r="B1007" s="243">
        <f t="shared" si="66"/>
        <v>2.3999999999999244E-2</v>
      </c>
      <c r="C1007" s="82"/>
      <c r="D1007" s="270">
        <f t="shared" si="67"/>
        <v>14.389592162921094</v>
      </c>
      <c r="E1007" s="270">
        <f t="shared" si="68"/>
        <v>11.521200000000006</v>
      </c>
    </row>
    <row r="1008" spans="1:5" x14ac:dyDescent="0.5">
      <c r="A1008" s="243">
        <f t="shared" si="69"/>
        <v>0.97700000000000076</v>
      </c>
      <c r="B1008" s="243">
        <f t="shared" si="66"/>
        <v>2.2999999999999243E-2</v>
      </c>
      <c r="C1008" s="82"/>
      <c r="D1008" s="270">
        <f t="shared" si="67"/>
        <v>14.411557868098203</v>
      </c>
      <c r="E1008" s="270">
        <f t="shared" si="68"/>
        <v>11.528650000000004</v>
      </c>
    </row>
    <row r="1009" spans="1:5" x14ac:dyDescent="0.5">
      <c r="A1009" s="243">
        <f t="shared" si="69"/>
        <v>0.97800000000000076</v>
      </c>
      <c r="B1009" s="243">
        <f t="shared" si="66"/>
        <v>2.1999999999999242E-2</v>
      </c>
      <c r="C1009" s="82"/>
      <c r="D1009" s="270">
        <f t="shared" si="67"/>
        <v>14.433523573275311</v>
      </c>
      <c r="E1009" s="270">
        <f t="shared" si="68"/>
        <v>11.536100000000005</v>
      </c>
    </row>
    <row r="1010" spans="1:5" x14ac:dyDescent="0.5">
      <c r="A1010" s="243">
        <f t="shared" si="69"/>
        <v>0.97900000000000076</v>
      </c>
      <c r="B1010" s="243">
        <f t="shared" si="66"/>
        <v>2.0999999999999241E-2</v>
      </c>
      <c r="C1010" s="82"/>
      <c r="D1010" s="270">
        <f t="shared" si="67"/>
        <v>14.455489278452418</v>
      </c>
      <c r="E1010" s="270">
        <f t="shared" si="68"/>
        <v>11.543550000000005</v>
      </c>
    </row>
    <row r="1011" spans="1:5" x14ac:dyDescent="0.5">
      <c r="A1011" s="243">
        <f t="shared" si="69"/>
        <v>0.98000000000000076</v>
      </c>
      <c r="B1011" s="243">
        <f t="shared" si="66"/>
        <v>1.9999999999999241E-2</v>
      </c>
      <c r="C1011" s="82"/>
      <c r="D1011" s="270">
        <f t="shared" si="67"/>
        <v>14.477454983629524</v>
      </c>
      <c r="E1011" s="270">
        <f t="shared" si="68"/>
        <v>11.551000000000005</v>
      </c>
    </row>
    <row r="1012" spans="1:5" x14ac:dyDescent="0.5">
      <c r="A1012" s="243">
        <f t="shared" si="69"/>
        <v>0.98100000000000076</v>
      </c>
      <c r="B1012" s="243">
        <f t="shared" si="66"/>
        <v>1.899999999999924E-2</v>
      </c>
      <c r="C1012" s="82"/>
      <c r="D1012" s="270">
        <f t="shared" si="67"/>
        <v>14.499420688806632</v>
      </c>
      <c r="E1012" s="270">
        <f t="shared" si="68"/>
        <v>11.558450000000004</v>
      </c>
    </row>
    <row r="1013" spans="1:5" x14ac:dyDescent="0.5">
      <c r="A1013" s="243">
        <f t="shared" si="69"/>
        <v>0.98200000000000076</v>
      </c>
      <c r="B1013" s="243">
        <f t="shared" si="66"/>
        <v>1.7999999999999239E-2</v>
      </c>
      <c r="C1013" s="82"/>
      <c r="D1013" s="270">
        <f t="shared" si="67"/>
        <v>14.52138639398374</v>
      </c>
      <c r="E1013" s="270">
        <f t="shared" si="68"/>
        <v>11.565900000000006</v>
      </c>
    </row>
    <row r="1014" spans="1:5" x14ac:dyDescent="0.5">
      <c r="A1014" s="243">
        <f t="shared" si="69"/>
        <v>0.98300000000000076</v>
      </c>
      <c r="B1014" s="243">
        <f t="shared" si="66"/>
        <v>1.6999999999999238E-2</v>
      </c>
      <c r="C1014" s="82"/>
      <c r="D1014" s="270">
        <f t="shared" si="67"/>
        <v>14.543352099160849</v>
      </c>
      <c r="E1014" s="270">
        <f t="shared" si="68"/>
        <v>11.573350000000005</v>
      </c>
    </row>
    <row r="1015" spans="1:5" x14ac:dyDescent="0.5">
      <c r="A1015" s="243">
        <f t="shared" si="69"/>
        <v>0.98400000000000076</v>
      </c>
      <c r="B1015" s="243">
        <f t="shared" si="66"/>
        <v>1.5999999999999237E-2</v>
      </c>
      <c r="C1015" s="82"/>
      <c r="D1015" s="270">
        <f t="shared" si="67"/>
        <v>14.565317804337955</v>
      </c>
      <c r="E1015" s="270">
        <f t="shared" si="68"/>
        <v>11.580800000000004</v>
      </c>
    </row>
    <row r="1016" spans="1:5" x14ac:dyDescent="0.5">
      <c r="A1016" s="243">
        <f t="shared" si="69"/>
        <v>0.98500000000000076</v>
      </c>
      <c r="B1016" s="243">
        <f t="shared" si="66"/>
        <v>1.4999999999999236E-2</v>
      </c>
      <c r="C1016" s="82"/>
      <c r="D1016" s="270">
        <f t="shared" si="67"/>
        <v>14.587283509515064</v>
      </c>
      <c r="E1016" s="270">
        <f t="shared" si="68"/>
        <v>11.588250000000006</v>
      </c>
    </row>
    <row r="1017" spans="1:5" x14ac:dyDescent="0.5">
      <c r="A1017" s="243">
        <f t="shared" si="69"/>
        <v>0.98600000000000076</v>
      </c>
      <c r="B1017" s="243">
        <f t="shared" si="66"/>
        <v>1.3999999999999235E-2</v>
      </c>
      <c r="C1017" s="82"/>
      <c r="D1017" s="270">
        <f t="shared" si="67"/>
        <v>14.60924921469217</v>
      </c>
      <c r="E1017" s="270">
        <f t="shared" si="68"/>
        <v>11.595700000000004</v>
      </c>
    </row>
    <row r="1018" spans="1:5" x14ac:dyDescent="0.5">
      <c r="A1018" s="243">
        <f t="shared" si="69"/>
        <v>0.98700000000000077</v>
      </c>
      <c r="B1018" s="243">
        <f t="shared" si="66"/>
        <v>1.2999999999999234E-2</v>
      </c>
      <c r="C1018" s="82"/>
      <c r="D1018" s="270">
        <f t="shared" si="67"/>
        <v>14.631214919869279</v>
      </c>
      <c r="E1018" s="270">
        <f t="shared" si="68"/>
        <v>11.603150000000005</v>
      </c>
    </row>
    <row r="1019" spans="1:5" x14ac:dyDescent="0.5">
      <c r="A1019" s="243">
        <f t="shared" si="69"/>
        <v>0.98800000000000077</v>
      </c>
      <c r="B1019" s="243">
        <f t="shared" si="66"/>
        <v>1.1999999999999234E-2</v>
      </c>
      <c r="C1019" s="82"/>
      <c r="D1019" s="270">
        <f t="shared" si="67"/>
        <v>14.653180625046385</v>
      </c>
      <c r="E1019" s="270">
        <f t="shared" si="68"/>
        <v>11.610600000000005</v>
      </c>
    </row>
    <row r="1020" spans="1:5" x14ac:dyDescent="0.5">
      <c r="A1020" s="243">
        <f t="shared" si="69"/>
        <v>0.98900000000000077</v>
      </c>
      <c r="B1020" s="243">
        <f t="shared" si="66"/>
        <v>1.0999999999999233E-2</v>
      </c>
      <c r="C1020" s="82"/>
      <c r="D1020" s="270">
        <f t="shared" si="67"/>
        <v>14.675146330223493</v>
      </c>
      <c r="E1020" s="270">
        <f t="shared" si="68"/>
        <v>11.618050000000004</v>
      </c>
    </row>
    <row r="1021" spans="1:5" x14ac:dyDescent="0.5">
      <c r="A1021" s="243">
        <f t="shared" si="69"/>
        <v>0.99000000000000077</v>
      </c>
      <c r="B1021" s="243">
        <f t="shared" si="66"/>
        <v>9.9999999999992317E-3</v>
      </c>
      <c r="C1021" s="82"/>
      <c r="D1021" s="270">
        <f t="shared" si="67"/>
        <v>14.6971120354006</v>
      </c>
      <c r="E1021" s="270">
        <f t="shared" si="68"/>
        <v>11.625500000000006</v>
      </c>
    </row>
    <row r="1022" spans="1:5" x14ac:dyDescent="0.5">
      <c r="A1022" s="243">
        <f t="shared" si="69"/>
        <v>0.99100000000000077</v>
      </c>
      <c r="B1022" s="243">
        <f t="shared" si="66"/>
        <v>8.9999999999992308E-3</v>
      </c>
      <c r="C1022" s="82"/>
      <c r="D1022" s="270">
        <f t="shared" si="67"/>
        <v>14.719077740577708</v>
      </c>
      <c r="E1022" s="270">
        <f t="shared" si="68"/>
        <v>11.632950000000005</v>
      </c>
    </row>
    <row r="1023" spans="1:5" x14ac:dyDescent="0.5">
      <c r="A1023" s="243">
        <f t="shared" si="69"/>
        <v>0.99200000000000077</v>
      </c>
      <c r="B1023" s="243">
        <f t="shared" si="66"/>
        <v>7.9999999999992299E-3</v>
      </c>
      <c r="C1023" s="82"/>
      <c r="D1023" s="270">
        <f t="shared" si="67"/>
        <v>14.741043445754814</v>
      </c>
      <c r="E1023" s="270">
        <f t="shared" si="68"/>
        <v>11.640400000000005</v>
      </c>
    </row>
    <row r="1024" spans="1:5" x14ac:dyDescent="0.5">
      <c r="A1024" s="243">
        <f t="shared" si="69"/>
        <v>0.99300000000000077</v>
      </c>
      <c r="B1024" s="243">
        <f t="shared" si="66"/>
        <v>6.9999999999992291E-3</v>
      </c>
      <c r="C1024" s="82"/>
      <c r="D1024" s="270">
        <f t="shared" si="67"/>
        <v>14.763009150931923</v>
      </c>
      <c r="E1024" s="270">
        <f t="shared" si="68"/>
        <v>11.647850000000005</v>
      </c>
    </row>
    <row r="1025" spans="1:5" x14ac:dyDescent="0.5">
      <c r="A1025" s="243">
        <f t="shared" si="69"/>
        <v>0.99400000000000077</v>
      </c>
      <c r="B1025" s="243">
        <f t="shared" si="66"/>
        <v>5.9999999999992282E-3</v>
      </c>
      <c r="C1025" s="82"/>
      <c r="D1025" s="270">
        <f t="shared" si="67"/>
        <v>14.784974856109031</v>
      </c>
      <c r="E1025" s="270">
        <f t="shared" si="68"/>
        <v>11.655300000000006</v>
      </c>
    </row>
    <row r="1026" spans="1:5" x14ac:dyDescent="0.5">
      <c r="A1026" s="243">
        <f t="shared" si="69"/>
        <v>0.99500000000000077</v>
      </c>
      <c r="B1026" s="243">
        <f t="shared" si="66"/>
        <v>4.9999999999992273E-3</v>
      </c>
      <c r="C1026" s="82"/>
      <c r="D1026" s="270">
        <f t="shared" si="67"/>
        <v>14.806940561286138</v>
      </c>
      <c r="E1026" s="270">
        <f t="shared" si="68"/>
        <v>11.662750000000004</v>
      </c>
    </row>
    <row r="1027" spans="1:5" x14ac:dyDescent="0.5">
      <c r="A1027" s="243">
        <f t="shared" si="69"/>
        <v>0.99600000000000077</v>
      </c>
      <c r="B1027" s="243">
        <f t="shared" si="66"/>
        <v>3.9999999999992264E-3</v>
      </c>
      <c r="C1027" s="82"/>
      <c r="D1027" s="270">
        <f t="shared" si="67"/>
        <v>14.828906266463246</v>
      </c>
      <c r="E1027" s="270">
        <f t="shared" si="68"/>
        <v>11.670200000000005</v>
      </c>
    </row>
    <row r="1028" spans="1:5" x14ac:dyDescent="0.5">
      <c r="A1028" s="243">
        <f t="shared" si="69"/>
        <v>0.99700000000000077</v>
      </c>
      <c r="B1028" s="243">
        <f t="shared" si="66"/>
        <v>2.9999999999992255E-3</v>
      </c>
      <c r="C1028" s="82"/>
      <c r="D1028" s="270">
        <f t="shared" si="67"/>
        <v>14.850871971640352</v>
      </c>
      <c r="E1028" s="270">
        <f t="shared" si="68"/>
        <v>11.677650000000005</v>
      </c>
    </row>
    <row r="1029" spans="1:5" x14ac:dyDescent="0.5">
      <c r="A1029" s="243">
        <f t="shared" si="69"/>
        <v>0.99800000000000078</v>
      </c>
      <c r="B1029" s="243">
        <f t="shared" si="66"/>
        <v>1.9999999999992246E-3</v>
      </c>
      <c r="C1029" s="82"/>
      <c r="D1029" s="270">
        <f t="shared" si="67"/>
        <v>14.872837676817461</v>
      </c>
      <c r="E1029" s="270">
        <f t="shared" si="68"/>
        <v>11.685100000000004</v>
      </c>
    </row>
    <row r="1030" spans="1:5" x14ac:dyDescent="0.5">
      <c r="A1030" s="243">
        <f t="shared" si="69"/>
        <v>0.99900000000000078</v>
      </c>
      <c r="B1030" s="243">
        <f t="shared" si="66"/>
        <v>9.9999999999922373E-4</v>
      </c>
      <c r="C1030" s="82"/>
      <c r="D1030" s="270">
        <f t="shared" si="67"/>
        <v>14.894803381994567</v>
      </c>
      <c r="E1030" s="270">
        <f t="shared" si="68"/>
        <v>11.692550000000006</v>
      </c>
    </row>
    <row r="1031" spans="1:5" x14ac:dyDescent="0.5">
      <c r="A1031" s="243">
        <f t="shared" si="69"/>
        <v>1.0000000000000007</v>
      </c>
      <c r="B1031" s="243">
        <f t="shared" si="66"/>
        <v>0</v>
      </c>
      <c r="C1031" s="82"/>
      <c r="D1031" s="270">
        <f t="shared" si="67"/>
        <v>14.916769087171669</v>
      </c>
      <c r="E1031" s="270">
        <f t="shared" si="68"/>
        <v>11.700000000000006</v>
      </c>
    </row>
  </sheetData>
  <mergeCells count="1">
    <mergeCell ref="A13:B1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1DF6B-5B18-434D-B5C3-C44067662599}">
  <dimension ref="A1:K27"/>
  <sheetViews>
    <sheetView showGridLines="0" workbookViewId="0"/>
  </sheetViews>
  <sheetFormatPr defaultRowHeight="14.35" x14ac:dyDescent="0.5"/>
  <cols>
    <col min="1" max="1" width="16.3515625" customWidth="1"/>
    <col min="4" max="4" width="3.5859375" customWidth="1"/>
    <col min="5" max="6" width="9.05859375" customWidth="1"/>
    <col min="7" max="7" width="7.5859375" customWidth="1"/>
    <col min="10" max="10" width="7.9375" customWidth="1"/>
    <col min="12" max="12" width="3.3515625" customWidth="1"/>
  </cols>
  <sheetData>
    <row r="1" spans="1:11" ht="20.7" x14ac:dyDescent="0.7">
      <c r="A1" s="20" t="s">
        <v>74</v>
      </c>
    </row>
    <row r="3" spans="1:11" ht="40.35" customHeight="1" x14ac:dyDescent="0.5">
      <c r="B3" s="289" t="s">
        <v>76</v>
      </c>
      <c r="C3" s="289"/>
      <c r="D3" s="113"/>
      <c r="E3" s="290" t="s">
        <v>81</v>
      </c>
      <c r="F3" s="289"/>
      <c r="G3" s="113"/>
      <c r="H3" s="290" t="s">
        <v>234</v>
      </c>
      <c r="I3" s="289"/>
      <c r="J3" s="113"/>
      <c r="K3" s="114" t="s">
        <v>84</v>
      </c>
    </row>
    <row r="4" spans="1:11" ht="30" customHeight="1" x14ac:dyDescent="0.5">
      <c r="B4" s="111" t="s">
        <v>105</v>
      </c>
      <c r="C4" s="111" t="s">
        <v>106</v>
      </c>
      <c r="D4" s="106"/>
      <c r="E4" s="111" t="s">
        <v>82</v>
      </c>
      <c r="F4" s="111" t="s">
        <v>83</v>
      </c>
      <c r="G4" s="106"/>
      <c r="H4" s="110" t="s">
        <v>35</v>
      </c>
      <c r="I4" s="110" t="s">
        <v>36</v>
      </c>
      <c r="J4" s="106"/>
      <c r="K4" s="110" t="s">
        <v>77</v>
      </c>
    </row>
    <row r="5" spans="1:11" x14ac:dyDescent="0.5">
      <c r="A5" s="21" t="s">
        <v>93</v>
      </c>
      <c r="B5" s="273">
        <v>-6.5</v>
      </c>
      <c r="C5" s="273">
        <v>3.1</v>
      </c>
      <c r="D5" s="44"/>
      <c r="E5" s="108">
        <f t="shared" ref="E5:E6" si="0">+B5-$B$18</f>
        <v>-18.175000000000004</v>
      </c>
      <c r="F5" s="108">
        <f t="shared" ref="F5:F6" si="1">+C5-$C$18</f>
        <v>1.0166666666666666</v>
      </c>
      <c r="G5" s="108"/>
      <c r="H5" s="108">
        <f t="shared" ref="H5:H6" si="2">+E5^2</f>
        <v>330.33062500000017</v>
      </c>
      <c r="I5" s="108">
        <f t="shared" ref="I5:I6" si="3">+F5^2</f>
        <v>1.033611111111111</v>
      </c>
      <c r="J5" s="108"/>
      <c r="K5" s="108">
        <f>+F5*E5</f>
        <v>-18.477916666666669</v>
      </c>
    </row>
    <row r="6" spans="1:11" x14ac:dyDescent="0.5">
      <c r="A6" s="21" t="s">
        <v>94</v>
      </c>
      <c r="B6" s="274">
        <v>-13.2</v>
      </c>
      <c r="C6" s="274">
        <v>5.2</v>
      </c>
      <c r="D6" s="82"/>
      <c r="E6" s="109">
        <f t="shared" si="0"/>
        <v>-24.875</v>
      </c>
      <c r="F6" s="109">
        <f t="shared" si="1"/>
        <v>3.1166666666666667</v>
      </c>
      <c r="G6" s="109"/>
      <c r="H6" s="109">
        <f t="shared" si="2"/>
        <v>618.765625</v>
      </c>
      <c r="I6" s="109">
        <f t="shared" si="3"/>
        <v>9.7136111111111116</v>
      </c>
      <c r="J6" s="109"/>
      <c r="K6" s="109">
        <f t="shared" ref="K6" si="4">+F6*E6</f>
        <v>-77.527083333333337</v>
      </c>
    </row>
    <row r="7" spans="1:11" x14ac:dyDescent="0.5">
      <c r="A7" s="21" t="s">
        <v>95</v>
      </c>
      <c r="B7" s="274">
        <v>-8.9</v>
      </c>
      <c r="C7" s="274">
        <v>7.9</v>
      </c>
      <c r="D7" s="82"/>
      <c r="E7" s="109">
        <f>+B7-$B$18</f>
        <v>-20.575000000000003</v>
      </c>
      <c r="F7" s="109">
        <f>+C7-$C$18</f>
        <v>5.8166666666666664</v>
      </c>
      <c r="G7" s="109"/>
      <c r="H7" s="109">
        <f>+E7^2</f>
        <v>423.33062500000011</v>
      </c>
      <c r="I7" s="109">
        <f>+F7^2</f>
        <v>33.833611111111111</v>
      </c>
      <c r="J7" s="109"/>
      <c r="K7" s="109">
        <f t="shared" ref="K7:K16" si="5">+F7*E7</f>
        <v>-119.67791666666668</v>
      </c>
    </row>
    <row r="8" spans="1:11" x14ac:dyDescent="0.5">
      <c r="A8" s="21" t="s">
        <v>96</v>
      </c>
      <c r="B8" s="274">
        <v>25</v>
      </c>
      <c r="C8" s="274">
        <v>6.1</v>
      </c>
      <c r="D8" s="82"/>
      <c r="E8" s="109">
        <f t="shared" ref="E8:E16" si="6">+B8-$B$18</f>
        <v>13.324999999999998</v>
      </c>
      <c r="F8" s="109">
        <f t="shared" ref="F8:F16" si="7">+C8-$C$18</f>
        <v>4.0166666666666657</v>
      </c>
      <c r="G8" s="109"/>
      <c r="H8" s="109">
        <f t="shared" ref="H8:I16" si="8">+E8^2</f>
        <v>177.55562499999994</v>
      </c>
      <c r="I8" s="109">
        <f t="shared" si="8"/>
        <v>16.133611111111104</v>
      </c>
      <c r="J8" s="109"/>
      <c r="K8" s="109">
        <f t="shared" si="5"/>
        <v>53.522083333333313</v>
      </c>
    </row>
    <row r="9" spans="1:11" x14ac:dyDescent="0.5">
      <c r="A9" s="21" t="s">
        <v>97</v>
      </c>
      <c r="B9" s="274">
        <v>48.5</v>
      </c>
      <c r="C9" s="274">
        <v>-9.5</v>
      </c>
      <c r="D9" s="82"/>
      <c r="E9" s="109">
        <f t="shared" si="6"/>
        <v>36.824999999999996</v>
      </c>
      <c r="F9" s="109">
        <f t="shared" si="7"/>
        <v>-11.583333333333334</v>
      </c>
      <c r="G9" s="109"/>
      <c r="H9" s="109">
        <f t="shared" si="8"/>
        <v>1356.0806249999996</v>
      </c>
      <c r="I9" s="109">
        <f t="shared" si="8"/>
        <v>134.17361111111111</v>
      </c>
      <c r="J9" s="109"/>
      <c r="K9" s="109">
        <f t="shared" si="5"/>
        <v>-426.55624999999998</v>
      </c>
    </row>
    <row r="10" spans="1:11" x14ac:dyDescent="0.5">
      <c r="A10" s="21" t="s">
        <v>98</v>
      </c>
      <c r="B10" s="274">
        <v>37.6</v>
      </c>
      <c r="C10" s="274">
        <v>-2.5</v>
      </c>
      <c r="D10" s="82"/>
      <c r="E10" s="109">
        <f t="shared" si="6"/>
        <v>25.924999999999997</v>
      </c>
      <c r="F10" s="109">
        <f t="shared" si="7"/>
        <v>-4.5833333333333339</v>
      </c>
      <c r="G10" s="109"/>
      <c r="H10" s="109">
        <f t="shared" si="8"/>
        <v>672.1056249999998</v>
      </c>
      <c r="I10" s="109">
        <f t="shared" si="8"/>
        <v>21.00694444444445</v>
      </c>
      <c r="J10" s="109"/>
      <c r="K10" s="109">
        <f t="shared" si="5"/>
        <v>-118.82291666666667</v>
      </c>
    </row>
    <row r="11" spans="1:11" x14ac:dyDescent="0.5">
      <c r="A11" s="21" t="s">
        <v>99</v>
      </c>
      <c r="B11" s="274">
        <v>10.5</v>
      </c>
      <c r="C11" s="274">
        <v>2.5</v>
      </c>
      <c r="D11" s="82"/>
      <c r="E11" s="109">
        <f t="shared" si="6"/>
        <v>-1.1750000000000025</v>
      </c>
      <c r="F11" s="109">
        <f t="shared" si="7"/>
        <v>0.41666666666666652</v>
      </c>
      <c r="G11" s="109"/>
      <c r="H11" s="109">
        <f t="shared" si="8"/>
        <v>1.3806250000000058</v>
      </c>
      <c r="I11" s="109">
        <f t="shared" si="8"/>
        <v>0.17361111111111099</v>
      </c>
      <c r="J11" s="109"/>
      <c r="K11" s="109">
        <f t="shared" si="5"/>
        <v>-0.4895833333333342</v>
      </c>
    </row>
    <row r="12" spans="1:11" x14ac:dyDescent="0.5">
      <c r="A12" s="21" t="s">
        <v>100</v>
      </c>
      <c r="B12" s="274">
        <v>7.2</v>
      </c>
      <c r="C12" s="274">
        <v>1.5</v>
      </c>
      <c r="D12" s="82"/>
      <c r="E12" s="109">
        <f t="shared" si="6"/>
        <v>-4.4750000000000023</v>
      </c>
      <c r="F12" s="109">
        <f t="shared" si="7"/>
        <v>-0.58333333333333348</v>
      </c>
      <c r="G12" s="109"/>
      <c r="H12" s="109">
        <f t="shared" si="8"/>
        <v>20.025625000000019</v>
      </c>
      <c r="I12" s="109">
        <f t="shared" si="8"/>
        <v>0.34027777777777796</v>
      </c>
      <c r="J12" s="109"/>
      <c r="K12" s="109">
        <f t="shared" si="5"/>
        <v>2.6104166666666688</v>
      </c>
    </row>
    <row r="13" spans="1:11" x14ac:dyDescent="0.5">
      <c r="A13" s="21" t="s">
        <v>101</v>
      </c>
      <c r="B13" s="274">
        <v>-5.6</v>
      </c>
      <c r="C13" s="274">
        <v>3.4</v>
      </c>
      <c r="D13" s="82"/>
      <c r="E13" s="109">
        <f t="shared" si="6"/>
        <v>-17.275000000000002</v>
      </c>
      <c r="F13" s="109">
        <f t="shared" si="7"/>
        <v>1.3166666666666664</v>
      </c>
      <c r="G13" s="109"/>
      <c r="H13" s="109">
        <f t="shared" si="8"/>
        <v>298.42562500000008</v>
      </c>
      <c r="I13" s="109">
        <f t="shared" si="8"/>
        <v>1.7336111111111105</v>
      </c>
      <c r="J13" s="109"/>
      <c r="K13" s="109">
        <f t="shared" si="5"/>
        <v>-22.745416666666664</v>
      </c>
    </row>
    <row r="14" spans="1:11" x14ac:dyDescent="0.5">
      <c r="A14" s="21" t="s">
        <v>102</v>
      </c>
      <c r="B14" s="274">
        <v>17.5</v>
      </c>
      <c r="C14" s="274">
        <v>-3.2</v>
      </c>
      <c r="D14" s="82"/>
      <c r="E14" s="109">
        <f t="shared" si="6"/>
        <v>5.8249999999999975</v>
      </c>
      <c r="F14" s="109">
        <f t="shared" si="7"/>
        <v>-5.2833333333333332</v>
      </c>
      <c r="G14" s="109"/>
      <c r="H14" s="109">
        <f t="shared" si="8"/>
        <v>33.930624999999971</v>
      </c>
      <c r="I14" s="109">
        <f t="shared" si="8"/>
        <v>27.913611111111109</v>
      </c>
      <c r="J14" s="109"/>
      <c r="K14" s="109">
        <f t="shared" si="5"/>
        <v>-30.775416666666654</v>
      </c>
    </row>
    <row r="15" spans="1:11" x14ac:dyDescent="0.5">
      <c r="A15" s="21" t="s">
        <v>103</v>
      </c>
      <c r="B15" s="274">
        <v>21.5</v>
      </c>
      <c r="C15" s="274">
        <v>3.5</v>
      </c>
      <c r="D15" s="82"/>
      <c r="E15" s="109">
        <f t="shared" si="6"/>
        <v>9.8249999999999975</v>
      </c>
      <c r="F15" s="109">
        <f t="shared" si="7"/>
        <v>1.4166666666666665</v>
      </c>
      <c r="G15" s="109"/>
      <c r="H15" s="109">
        <f t="shared" si="8"/>
        <v>96.530624999999958</v>
      </c>
      <c r="I15" s="109">
        <f t="shared" si="8"/>
        <v>2.0069444444444442</v>
      </c>
      <c r="J15" s="109"/>
      <c r="K15" s="109">
        <f t="shared" si="5"/>
        <v>13.918749999999996</v>
      </c>
    </row>
    <row r="16" spans="1:11" x14ac:dyDescent="0.5">
      <c r="A16" s="21" t="s">
        <v>104</v>
      </c>
      <c r="B16" s="274">
        <v>6.5</v>
      </c>
      <c r="C16" s="274">
        <v>7</v>
      </c>
      <c r="D16" s="82"/>
      <c r="E16" s="109">
        <f t="shared" si="6"/>
        <v>-5.1750000000000025</v>
      </c>
      <c r="F16" s="109">
        <f t="shared" si="7"/>
        <v>4.9166666666666661</v>
      </c>
      <c r="G16" s="109"/>
      <c r="H16" s="109">
        <f t="shared" si="8"/>
        <v>26.780625000000025</v>
      </c>
      <c r="I16" s="109">
        <f t="shared" si="8"/>
        <v>24.173611111111104</v>
      </c>
      <c r="J16" s="109"/>
      <c r="K16" s="109">
        <f t="shared" si="5"/>
        <v>-25.443750000000009</v>
      </c>
    </row>
    <row r="17" spans="1:11" x14ac:dyDescent="0.5">
      <c r="B17" s="42"/>
      <c r="C17" s="42"/>
      <c r="E17" s="12"/>
      <c r="F17" s="12"/>
      <c r="G17" s="12"/>
      <c r="H17" s="12"/>
      <c r="I17" s="12"/>
      <c r="J17" s="12"/>
      <c r="K17" s="12"/>
    </row>
    <row r="18" spans="1:11" x14ac:dyDescent="0.5">
      <c r="A18" s="119" t="s">
        <v>85</v>
      </c>
      <c r="B18" s="120">
        <f>AVERAGE(B5:B16)</f>
        <v>11.675000000000002</v>
      </c>
      <c r="C18" s="120">
        <f>AVERAGE(C5:C16)</f>
        <v>2.0833333333333335</v>
      </c>
      <c r="E18" s="12"/>
      <c r="F18" s="12"/>
      <c r="G18" s="117" t="s">
        <v>78</v>
      </c>
      <c r="H18" s="118">
        <f>SUM(H5:H16)</f>
        <v>4055.2424999999994</v>
      </c>
      <c r="I18" s="118">
        <f>SUM(I5:I16)</f>
        <v>272.23666666666668</v>
      </c>
      <c r="J18" s="118"/>
      <c r="K18" s="118">
        <f>SUM(K5:K16)</f>
        <v>-770.46499999999992</v>
      </c>
    </row>
    <row r="19" spans="1:11" x14ac:dyDescent="0.5">
      <c r="A19" s="82" t="s">
        <v>61</v>
      </c>
      <c r="B19" s="116">
        <f>STDEV(B5:B16)</f>
        <v>19.200479397424147</v>
      </c>
      <c r="C19" s="116">
        <f>STDEV(C5:C16)</f>
        <v>4.974815361276022</v>
      </c>
      <c r="E19" s="12"/>
      <c r="F19" s="109"/>
      <c r="G19" s="112" t="s">
        <v>107</v>
      </c>
      <c r="H19" s="109">
        <f>+H18/11</f>
        <v>368.65840909090906</v>
      </c>
      <c r="I19" s="109">
        <f>+I18/11</f>
        <v>24.74878787878788</v>
      </c>
      <c r="J19" s="112" t="s">
        <v>79</v>
      </c>
      <c r="K19" s="109">
        <f>+K18/(COUNT(K5:K16)-1)</f>
        <v>-70.042272727272717</v>
      </c>
    </row>
    <row r="20" spans="1:11" x14ac:dyDescent="0.5">
      <c r="A20" s="82" t="s">
        <v>75</v>
      </c>
      <c r="B20" s="116">
        <f>+K19</f>
        <v>-70.042272727272717</v>
      </c>
      <c r="C20" s="42"/>
      <c r="E20" s="12"/>
      <c r="F20" s="109"/>
      <c r="G20" s="112" t="s">
        <v>61</v>
      </c>
      <c r="H20" s="109">
        <f>SQRT(H19)</f>
        <v>19.200479397424147</v>
      </c>
      <c r="I20" s="109">
        <f>SQRT(I19)</f>
        <v>4.974815361276022</v>
      </c>
      <c r="J20" s="112" t="s">
        <v>80</v>
      </c>
      <c r="K20" s="109">
        <f>+K19/(H20*I20)</f>
        <v>-0.73328228061752865</v>
      </c>
    </row>
    <row r="21" spans="1:11" x14ac:dyDescent="0.5">
      <c r="A21" s="82" t="s">
        <v>53</v>
      </c>
      <c r="B21" s="116">
        <f>CORREL(B5:B16,C5:C16)</f>
        <v>-0.73328228061752887</v>
      </c>
      <c r="C21" s="42"/>
    </row>
    <row r="23" spans="1:11" x14ac:dyDescent="0.5">
      <c r="F23" s="119" t="s">
        <v>221</v>
      </c>
      <c r="G23" s="44"/>
      <c r="H23" s="44"/>
      <c r="I23" s="44"/>
      <c r="J23" s="44"/>
    </row>
    <row r="24" spans="1:11" ht="17" customHeight="1" x14ac:dyDescent="0.5">
      <c r="F24" s="190" t="s">
        <v>85</v>
      </c>
      <c r="G24" s="210"/>
      <c r="H24" s="82"/>
      <c r="I24" s="82"/>
      <c r="J24" s="82"/>
      <c r="K24" s="210">
        <f>+(B18*0.3)+(C18*0.7)</f>
        <v>4.9608333333333343</v>
      </c>
    </row>
    <row r="25" spans="1:11" ht="17" customHeight="1" x14ac:dyDescent="0.5">
      <c r="F25" s="190" t="s">
        <v>61</v>
      </c>
      <c r="G25" s="210"/>
      <c r="H25" s="190"/>
      <c r="I25" s="190"/>
      <c r="J25" s="190"/>
      <c r="K25" s="210">
        <f>SQRT(((B19*0.3)^2)+((C19*0.7)^2)+(2*B19*C19*0.3*0.7*B21))</f>
        <v>3.986026634799789</v>
      </c>
    </row>
    <row r="26" spans="1:11" ht="17" customHeight="1" x14ac:dyDescent="0.5">
      <c r="F26" s="193"/>
      <c r="G26" s="275"/>
      <c r="H26" s="193"/>
      <c r="I26" s="193"/>
      <c r="J26" s="193"/>
      <c r="K26" s="275"/>
    </row>
    <row r="27" spans="1:11" x14ac:dyDescent="0.5">
      <c r="G27" s="12"/>
      <c r="K27" t="s">
        <v>91</v>
      </c>
    </row>
  </sheetData>
  <mergeCells count="3">
    <mergeCell ref="B3:C3"/>
    <mergeCell ref="E3:F3"/>
    <mergeCell ref="H3:I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E2CD2-081C-4FEB-B95C-D8E43A124E59}">
  <dimension ref="A1:N1021"/>
  <sheetViews>
    <sheetView showGridLines="0" workbookViewId="0">
      <selection activeCell="J28" sqref="J28"/>
    </sheetView>
  </sheetViews>
  <sheetFormatPr defaultRowHeight="14.35" x14ac:dyDescent="0.5"/>
  <cols>
    <col min="1" max="1" width="8.64453125" customWidth="1"/>
    <col min="5" max="6" width="9.234375" bestFit="1" customWidth="1"/>
    <col min="7" max="7" width="2.87890625" customWidth="1"/>
    <col min="8" max="14" width="7" customWidth="1"/>
    <col min="15" max="15" width="3.41015625" customWidth="1"/>
  </cols>
  <sheetData>
    <row r="1" spans="1:6" ht="20.7" x14ac:dyDescent="0.7">
      <c r="A1" s="20" t="s">
        <v>74</v>
      </c>
    </row>
    <row r="3" spans="1:6" x14ac:dyDescent="0.5">
      <c r="B3" s="291" t="s">
        <v>86</v>
      </c>
      <c r="C3" s="292"/>
      <c r="D3" s="292"/>
      <c r="E3" s="292"/>
      <c r="F3" s="292"/>
    </row>
    <row r="4" spans="1:6" ht="43" x14ac:dyDescent="0.5">
      <c r="B4" s="121" t="s">
        <v>88</v>
      </c>
      <c r="C4" s="122" t="s">
        <v>87</v>
      </c>
      <c r="D4" s="105"/>
      <c r="E4" s="123" t="s">
        <v>90</v>
      </c>
      <c r="F4" s="123" t="s">
        <v>89</v>
      </c>
    </row>
    <row r="5" spans="1:6" x14ac:dyDescent="0.5">
      <c r="B5" s="124">
        <v>0</v>
      </c>
      <c r="C5" s="124">
        <f t="shared" ref="C5:C15" si="0">1-B5</f>
        <v>1</v>
      </c>
      <c r="D5" s="44"/>
      <c r="E5" s="115">
        <f>SQRT(((B5*'Fig. 2.7'!$B$19)^2)+((C5*'Fig. 2.7'!$C$19)^2)+(2*B5*C5*'Fig. 2.7'!$B$19*'Fig. 2.7'!$C$19*'Fig. 2.7'!$B$21))</f>
        <v>4.974815361276022</v>
      </c>
      <c r="F5" s="115">
        <f>+(B5*'Fig. 2.7'!$B$18)+(C5*'Fig. 2.7'!$C$18)</f>
        <v>2.0833333333333335</v>
      </c>
    </row>
    <row r="6" spans="1:6" x14ac:dyDescent="0.5">
      <c r="A6" s="293" t="s">
        <v>65</v>
      </c>
      <c r="B6" s="126">
        <v>0.1</v>
      </c>
      <c r="C6" s="126">
        <f t="shared" si="0"/>
        <v>0.9</v>
      </c>
      <c r="D6" s="127"/>
      <c r="E6" s="128">
        <f>SQRT(((B6*'Fig. 2.7'!$B$19)^2)+((C6*'Fig. 2.7'!$C$19)^2)+(2*B6*C6*'Fig. 2.7'!$B$19*'Fig. 2.7'!$C$19*'Fig. 2.7'!$B$21))</f>
        <v>3.335489946292475</v>
      </c>
      <c r="F6" s="128">
        <f>+(B6*'Fig. 2.7'!$B$18)+(C6*'Fig. 2.7'!$C$18)</f>
        <v>3.0425000000000004</v>
      </c>
    </row>
    <row r="7" spans="1:6" x14ac:dyDescent="0.5">
      <c r="A7" s="293"/>
      <c r="B7" s="126">
        <v>0.2</v>
      </c>
      <c r="C7" s="126">
        <f t="shared" si="0"/>
        <v>0.8</v>
      </c>
      <c r="D7" s="127"/>
      <c r="E7" s="128">
        <f>SQRT(((B7*'Fig. 2.7'!$B$19)^2)+((C7*'Fig. 2.7'!$C$19)^2)+(2*B7*C7*'Fig. 2.7'!$B$19*'Fig. 2.7'!$C$19*'Fig. 2.7'!$B$21))</f>
        <v>2.8586768501062396</v>
      </c>
      <c r="F7" s="128">
        <f>+(B7*'Fig. 2.7'!$B$18)+(C7*'Fig. 2.7'!$C$18)</f>
        <v>4.0016666666666669</v>
      </c>
    </row>
    <row r="8" spans="1:6" x14ac:dyDescent="0.5">
      <c r="A8" s="293"/>
      <c r="B8" s="126">
        <v>0.3</v>
      </c>
      <c r="C8" s="126">
        <f t="shared" si="0"/>
        <v>0.7</v>
      </c>
      <c r="D8" s="127"/>
      <c r="E8" s="128">
        <f>SQRT(((B8*'Fig. 2.7'!$B$19)^2)+((C8*'Fig. 2.7'!$C$19)^2)+(2*B8*C8*'Fig. 2.7'!$B$19*'Fig. 2.7'!$C$19*'Fig. 2.7'!$B$21))</f>
        <v>3.986026634799789</v>
      </c>
      <c r="F8" s="128">
        <f>+(B8*'Fig. 2.7'!$B$18)+(C8*'Fig. 2.7'!$C$18)</f>
        <v>4.9608333333333343</v>
      </c>
    </row>
    <row r="9" spans="1:6" x14ac:dyDescent="0.5">
      <c r="B9" s="125">
        <v>0.4</v>
      </c>
      <c r="C9" s="125">
        <f t="shared" si="0"/>
        <v>0.6</v>
      </c>
      <c r="D9" s="82"/>
      <c r="E9" s="116">
        <f>SQRT(((B9*'Fig. 2.7'!$B$19)^2)+((C9*'Fig. 2.7'!$C$19)^2)+(2*B9*C9*'Fig. 2.7'!$B$19*'Fig. 2.7'!$C$19*'Fig. 2.7'!$B$21))</f>
        <v>5.8544528507639537</v>
      </c>
      <c r="F9" s="116">
        <f>+(B9*'Fig. 2.7'!$B$18)+(C9*'Fig. 2.7'!$C$18)</f>
        <v>5.9200000000000008</v>
      </c>
    </row>
    <row r="10" spans="1:6" x14ac:dyDescent="0.5">
      <c r="B10" s="125">
        <v>0.5</v>
      </c>
      <c r="C10" s="125">
        <f t="shared" si="0"/>
        <v>0.5</v>
      </c>
      <c r="D10" s="82"/>
      <c r="E10" s="116">
        <f>SQRT(((B10*'Fig. 2.7'!$B$19)^2)+((C10*'Fig. 2.7'!$C$19)^2)+(2*B10*C10*'Fig. 2.7'!$B$19*'Fig. 2.7'!$C$19*'Fig. 2.7'!$B$21))</f>
        <v>7.9580564762250763</v>
      </c>
      <c r="F10" s="116">
        <f>+(B10*'Fig. 2.7'!$B$18)+(C10*'Fig. 2.7'!$C$18)</f>
        <v>6.8791666666666682</v>
      </c>
    </row>
    <row r="11" spans="1:6" x14ac:dyDescent="0.5">
      <c r="B11" s="125">
        <v>0.6</v>
      </c>
      <c r="C11" s="125">
        <f t="shared" si="0"/>
        <v>0.4</v>
      </c>
      <c r="D11" s="82"/>
      <c r="E11" s="116">
        <f>SQRT(((B11*'Fig. 2.7'!$B$19)^2)+((C11*'Fig. 2.7'!$C$19)^2)+(2*B11*C11*'Fig. 2.7'!$B$19*'Fig. 2.7'!$C$19*'Fig. 2.7'!$B$21))</f>
        <v>10.15167682820146</v>
      </c>
      <c r="F11" s="116">
        <f>+(B11*'Fig. 2.7'!$B$18)+(C11*'Fig. 2.7'!$C$18)</f>
        <v>7.8383333333333347</v>
      </c>
    </row>
    <row r="12" spans="1:6" x14ac:dyDescent="0.5">
      <c r="B12" s="125">
        <v>0.7</v>
      </c>
      <c r="C12" s="125">
        <f t="shared" si="0"/>
        <v>0.30000000000000004</v>
      </c>
      <c r="D12" s="82"/>
      <c r="E12" s="116">
        <f>SQRT(((B12*'Fig. 2.7'!$B$19)^2)+((C12*'Fig. 2.7'!$C$19)^2)+(2*B12*C12*'Fig. 2.7'!$B$19*'Fig. 2.7'!$C$19*'Fig. 2.7'!$B$21))</f>
        <v>12.387584785509311</v>
      </c>
      <c r="F12" s="116">
        <f>+(B12*'Fig. 2.7'!$B$18)+(C12*'Fig. 2.7'!$C$18)</f>
        <v>8.7975000000000012</v>
      </c>
    </row>
    <row r="13" spans="1:6" x14ac:dyDescent="0.5">
      <c r="B13" s="125">
        <v>0.8</v>
      </c>
      <c r="C13" s="125">
        <f t="shared" si="0"/>
        <v>0.19999999999999996</v>
      </c>
      <c r="D13" s="82"/>
      <c r="E13" s="116">
        <f>SQRT(((B13*'Fig. 2.7'!$B$19)^2)+((C13*'Fig. 2.7'!$C$19)^2)+(2*B13*C13*'Fig. 2.7'!$B$19*'Fig. 2.7'!$C$19*'Fig. 2.7'!$B$21))</f>
        <v>14.646426392147886</v>
      </c>
      <c r="F13" s="116">
        <f>+(B13*'Fig. 2.7'!$B$18)+(C13*'Fig. 2.7'!$C$18)</f>
        <v>9.7566666666666677</v>
      </c>
    </row>
    <row r="14" spans="1:6" x14ac:dyDescent="0.5">
      <c r="B14" s="125">
        <v>0.9</v>
      </c>
      <c r="C14" s="125">
        <f t="shared" si="0"/>
        <v>9.9999999999999978E-2</v>
      </c>
      <c r="D14" s="82"/>
      <c r="E14" s="116">
        <f>SQRT(((B14*'Fig. 2.7'!$B$19)^2)+((C14*'Fig. 2.7'!$C$19)^2)+(2*B14*C14*'Fig. 2.7'!$B$19*'Fig. 2.7'!$C$19*'Fig. 2.7'!$B$21))</f>
        <v>16.919018593036512</v>
      </c>
      <c r="F14" s="116">
        <f>+(B14*'Fig. 2.7'!$B$18)+(C14*'Fig. 2.7'!$C$18)</f>
        <v>10.715833333333336</v>
      </c>
    </row>
    <row r="15" spans="1:6" x14ac:dyDescent="0.5">
      <c r="B15" s="125">
        <v>1</v>
      </c>
      <c r="C15" s="125">
        <f t="shared" si="0"/>
        <v>0</v>
      </c>
      <c r="D15" s="82"/>
      <c r="E15" s="116">
        <f>SQRT(((B15*'Fig. 2.7'!$B$19)^2)+((C15*'Fig. 2.7'!$C$19)^2)+(2*B15*C15*'Fig. 2.7'!$B$19*'Fig. 2.7'!$C$19*'Fig. 2.7'!$B$21))</f>
        <v>19.200479397424147</v>
      </c>
      <c r="F15" s="116">
        <f>+(B15*'Fig. 2.7'!$B$18)+(C15*'Fig. 2.7'!$C$18)</f>
        <v>11.675000000000002</v>
      </c>
    </row>
    <row r="18" spans="1:14" x14ac:dyDescent="0.5">
      <c r="A18" s="282" t="s">
        <v>65</v>
      </c>
      <c r="B18" s="285">
        <f>+B199</f>
        <v>0.17800000000000013</v>
      </c>
      <c r="C18" s="285">
        <f t="shared" ref="C18" si="1">1-B18</f>
        <v>0.82199999999999984</v>
      </c>
      <c r="D18" s="283"/>
      <c r="E18" s="284">
        <f>SQRT(((B18*'Fig. 2.7'!$B$19)^2)+((C18*'Fig. 2.7'!$C$19)^2)+(2*B18*C18*'Fig. 2.7'!$B$19*'Fig. 2.7'!$C$19*'Fig. 2.7'!$B$21))</f>
        <v>2.8118183920730004</v>
      </c>
      <c r="F18" s="284">
        <f>+(B18*'Fig. 2.7'!$B$18)+(C18*'Fig. 2.7'!$C$18)</f>
        <v>3.7906500000000021</v>
      </c>
    </row>
    <row r="19" spans="1:14" x14ac:dyDescent="0.5">
      <c r="A19" s="240"/>
      <c r="N19" s="129" t="s">
        <v>92</v>
      </c>
    </row>
    <row r="20" spans="1:14" x14ac:dyDescent="0.5">
      <c r="A20" s="240"/>
    </row>
    <row r="22" spans="1:14" x14ac:dyDescent="0.5">
      <c r="B22" s="276">
        <v>1E-3</v>
      </c>
      <c r="C22" s="276">
        <f t="shared" ref="C22" si="2">1-B22</f>
        <v>0.999</v>
      </c>
      <c r="D22" s="277"/>
      <c r="E22" s="278">
        <f>SQRT(((B22*'Fig. 2.7'!$B$19)^2)+((C22*'Fig. 2.7'!$C$19)^2)+(2*B22*C22*'Fig. 2.7'!$B$19*'Fig. 2.7'!$C$19*'Fig. 2.7'!$B$21))</f>
        <v>4.9557783696729398</v>
      </c>
      <c r="F22" s="278">
        <f>+(B22*'Fig. 2.7'!$B$18)+(C22*'Fig. 2.7'!$C$18)</f>
        <v>2.0929250000000001</v>
      </c>
    </row>
    <row r="23" spans="1:14" x14ac:dyDescent="0.5">
      <c r="B23" s="276">
        <f>+B22+0.001</f>
        <v>2E-3</v>
      </c>
      <c r="C23" s="276">
        <f t="shared" ref="C23" si="3">1-B23</f>
        <v>0.998</v>
      </c>
      <c r="D23" s="277"/>
      <c r="E23" s="278">
        <f>SQRT(((B23*'Fig. 2.7'!$B$19)^2)+((C23*'Fig. 2.7'!$C$19)^2)+(2*B23*C23*'Fig. 2.7'!$B$19*'Fig. 2.7'!$C$19*'Fig. 2.7'!$B$21))</f>
        <v>4.9367760333372761</v>
      </c>
      <c r="F23" s="278">
        <f>+(B23*'Fig. 2.7'!$B$18)+(C23*'Fig. 2.7'!$C$18)</f>
        <v>2.1025166666666668</v>
      </c>
    </row>
    <row r="24" spans="1:14" x14ac:dyDescent="0.5">
      <c r="B24" s="276">
        <f t="shared" ref="B24:B87" si="4">+B23+0.001</f>
        <v>3.0000000000000001E-3</v>
      </c>
      <c r="C24" s="276">
        <f t="shared" ref="C24:C87" si="5">1-B24</f>
        <v>0.997</v>
      </c>
      <c r="D24" s="277"/>
      <c r="E24" s="278">
        <f>SQRT(((B24*'Fig. 2.7'!$B$19)^2)+((C24*'Fig. 2.7'!$C$19)^2)+(2*B24*C24*'Fig. 2.7'!$B$19*'Fig. 2.7'!$C$19*'Fig. 2.7'!$B$21))</f>
        <v>4.9178087539912863</v>
      </c>
      <c r="F24" s="278">
        <f>+(B24*'Fig. 2.7'!$B$18)+(C24*'Fig. 2.7'!$C$18)</f>
        <v>2.1121083333333335</v>
      </c>
    </row>
    <row r="25" spans="1:14" x14ac:dyDescent="0.5">
      <c r="B25" s="276">
        <f t="shared" si="4"/>
        <v>4.0000000000000001E-3</v>
      </c>
      <c r="C25" s="276">
        <f t="shared" si="5"/>
        <v>0.996</v>
      </c>
      <c r="D25" s="277"/>
      <c r="E25" s="278">
        <f>SQRT(((B25*'Fig. 2.7'!$B$19)^2)+((C25*'Fig. 2.7'!$C$19)^2)+(2*B25*C25*'Fig. 2.7'!$B$19*'Fig. 2.7'!$C$19*'Fig. 2.7'!$B$21))</f>
        <v>4.8988769388318154</v>
      </c>
      <c r="F25" s="278">
        <f>+(B25*'Fig. 2.7'!$B$18)+(C25*'Fig. 2.7'!$C$18)</f>
        <v>2.1217000000000001</v>
      </c>
    </row>
    <row r="26" spans="1:14" x14ac:dyDescent="0.5">
      <c r="B26" s="276">
        <f t="shared" si="4"/>
        <v>5.0000000000000001E-3</v>
      </c>
      <c r="C26" s="276">
        <f t="shared" si="5"/>
        <v>0.995</v>
      </c>
      <c r="D26" s="277"/>
      <c r="E26" s="278">
        <f>SQRT(((B26*'Fig. 2.7'!$B$19)^2)+((C26*'Fig. 2.7'!$C$19)^2)+(2*B26*C26*'Fig. 2.7'!$B$19*'Fig. 2.7'!$C$19*'Fig. 2.7'!$B$21))</f>
        <v>4.8799810006072635</v>
      </c>
      <c r="F26" s="278">
        <f>+(B26*'Fig. 2.7'!$B$18)+(C26*'Fig. 2.7'!$C$18)</f>
        <v>2.1312916666666668</v>
      </c>
    </row>
    <row r="27" spans="1:14" x14ac:dyDescent="0.5">
      <c r="B27" s="276">
        <f t="shared" si="4"/>
        <v>6.0000000000000001E-3</v>
      </c>
      <c r="C27" s="276">
        <f t="shared" si="5"/>
        <v>0.99399999999999999</v>
      </c>
      <c r="D27" s="277"/>
      <c r="E27" s="278">
        <f>SQRT(((B27*'Fig. 2.7'!$B$19)^2)+((C27*'Fig. 2.7'!$C$19)^2)+(2*B27*C27*'Fig. 2.7'!$B$19*'Fig. 2.7'!$C$19*'Fig. 2.7'!$B$21))</f>
        <v>4.8611213576954047</v>
      </c>
      <c r="F27" s="278">
        <f>+(B27*'Fig. 2.7'!$B$18)+(C27*'Fig. 2.7'!$C$18)</f>
        <v>2.1408833333333335</v>
      </c>
    </row>
    <row r="28" spans="1:14" ht="14.7" customHeight="1" x14ac:dyDescent="0.7">
      <c r="B28" s="276">
        <f t="shared" si="4"/>
        <v>7.0000000000000001E-3</v>
      </c>
      <c r="C28" s="276">
        <f t="shared" si="5"/>
        <v>0.99299999999999999</v>
      </c>
      <c r="D28" s="277"/>
      <c r="E28" s="278">
        <f>SQRT(((B28*'Fig. 2.7'!$B$19)^2)+((C28*'Fig. 2.7'!$C$19)^2)+(2*B28*C28*'Fig. 2.7'!$B$19*'Fig. 2.7'!$C$19*'Fig. 2.7'!$B$21))</f>
        <v>4.8422984341820374</v>
      </c>
      <c r="F28" s="278">
        <f>+(B28*'Fig. 2.7'!$B$18)+(C28*'Fig. 2.7'!$C$18)</f>
        <v>2.1504750000000001</v>
      </c>
      <c r="I28" s="20"/>
    </row>
    <row r="29" spans="1:14" x14ac:dyDescent="0.5">
      <c r="B29" s="276">
        <f t="shared" si="4"/>
        <v>8.0000000000000002E-3</v>
      </c>
      <c r="C29" s="276">
        <f t="shared" si="5"/>
        <v>0.99199999999999999</v>
      </c>
      <c r="D29" s="277"/>
      <c r="E29" s="278">
        <f>SQRT(((B29*'Fig. 2.7'!$B$19)^2)+((C29*'Fig. 2.7'!$C$19)^2)+(2*B29*C29*'Fig. 2.7'!$B$19*'Fig. 2.7'!$C$19*'Fig. 2.7'!$B$21))</f>
        <v>4.8235126599404774</v>
      </c>
      <c r="F29" s="278">
        <f>+(B29*'Fig. 2.7'!$B$18)+(C29*'Fig. 2.7'!$C$18)</f>
        <v>2.1600666666666668</v>
      </c>
    </row>
    <row r="30" spans="1:14" x14ac:dyDescent="0.5">
      <c r="B30" s="276">
        <f t="shared" si="4"/>
        <v>9.0000000000000011E-3</v>
      </c>
      <c r="C30" s="276">
        <f t="shared" si="5"/>
        <v>0.99099999999999999</v>
      </c>
      <c r="D30" s="277"/>
      <c r="E30" s="278">
        <f>SQRT(((B30*'Fig. 2.7'!$B$19)^2)+((C30*'Fig. 2.7'!$C$19)^2)+(2*B30*C30*'Fig. 2.7'!$B$19*'Fig. 2.7'!$C$19*'Fig. 2.7'!$B$21))</f>
        <v>4.8047644707118735</v>
      </c>
      <c r="F30" s="278">
        <f>+(B30*'Fig. 2.7'!$B$18)+(C30*'Fig. 2.7'!$C$18)</f>
        <v>2.1696583333333335</v>
      </c>
    </row>
    <row r="31" spans="1:14" x14ac:dyDescent="0.5">
      <c r="B31" s="276">
        <f t="shared" si="4"/>
        <v>1.0000000000000002E-2</v>
      </c>
      <c r="C31" s="276">
        <f t="shared" si="5"/>
        <v>0.99</v>
      </c>
      <c r="D31" s="277"/>
      <c r="E31" s="278">
        <f>SQRT(((B31*'Fig. 2.7'!$B$19)^2)+((C31*'Fig. 2.7'!$C$19)^2)+(2*B31*C31*'Fig. 2.7'!$B$19*'Fig. 2.7'!$C$19*'Fig. 2.7'!$B$21))</f>
        <v>4.7860543081863467</v>
      </c>
      <c r="F31" s="278">
        <f>+(B31*'Fig. 2.7'!$B$18)+(C31*'Fig. 2.7'!$C$18)</f>
        <v>2.1792500000000001</v>
      </c>
    </row>
    <row r="32" spans="1:14" x14ac:dyDescent="0.5">
      <c r="B32" s="276">
        <f t="shared" si="4"/>
        <v>1.1000000000000003E-2</v>
      </c>
      <c r="C32" s="276">
        <f t="shared" si="5"/>
        <v>0.98899999999999999</v>
      </c>
      <c r="D32" s="277"/>
      <c r="E32" s="278">
        <f>SQRT(((B32*'Fig. 2.7'!$B$19)^2)+((C32*'Fig. 2.7'!$C$19)^2)+(2*B32*C32*'Fig. 2.7'!$B$19*'Fig. 2.7'!$C$19*'Fig. 2.7'!$B$21))</f>
        <v>4.7673826200849323</v>
      </c>
      <c r="F32" s="278">
        <f>+(B32*'Fig. 2.7'!$B$18)+(C32*'Fig. 2.7'!$C$18)</f>
        <v>2.1888416666666668</v>
      </c>
    </row>
    <row r="33" spans="2:6" x14ac:dyDescent="0.5">
      <c r="B33" s="276">
        <f t="shared" si="4"/>
        <v>1.2000000000000004E-2</v>
      </c>
      <c r="C33" s="276">
        <f t="shared" si="5"/>
        <v>0.98799999999999999</v>
      </c>
      <c r="D33" s="277"/>
      <c r="E33" s="278">
        <f>SQRT(((B33*'Fig. 2.7'!$B$19)^2)+((C33*'Fig. 2.7'!$C$19)^2)+(2*B33*C33*'Fig. 2.7'!$B$19*'Fig. 2.7'!$C$19*'Fig. 2.7'!$B$21))</f>
        <v>4.7487498602423264</v>
      </c>
      <c r="F33" s="278">
        <f>+(B33*'Fig. 2.7'!$B$18)+(C33*'Fig. 2.7'!$C$18)</f>
        <v>2.1984333333333335</v>
      </c>
    </row>
    <row r="34" spans="2:6" x14ac:dyDescent="0.5">
      <c r="B34" s="276">
        <f t="shared" si="4"/>
        <v>1.3000000000000005E-2</v>
      </c>
      <c r="C34" s="276">
        <f t="shared" si="5"/>
        <v>0.98699999999999999</v>
      </c>
      <c r="D34" s="277"/>
      <c r="E34" s="278">
        <f>SQRT(((B34*'Fig. 2.7'!$B$19)^2)+((C34*'Fig. 2.7'!$C$19)^2)+(2*B34*C34*'Fig. 2.7'!$B$19*'Fig. 2.7'!$C$19*'Fig. 2.7'!$B$21))</f>
        <v>4.7301564886904108</v>
      </c>
      <c r="F34" s="278">
        <f>+(B34*'Fig. 2.7'!$B$18)+(C34*'Fig. 2.7'!$C$18)</f>
        <v>2.2080250000000001</v>
      </c>
    </row>
    <row r="35" spans="2:6" x14ac:dyDescent="0.5">
      <c r="B35" s="276">
        <f t="shared" si="4"/>
        <v>1.4000000000000005E-2</v>
      </c>
      <c r="C35" s="276">
        <f t="shared" si="5"/>
        <v>0.98599999999999999</v>
      </c>
      <c r="D35" s="277"/>
      <c r="E35" s="278">
        <f>SQRT(((B35*'Fig. 2.7'!$B$19)^2)+((C35*'Fig. 2.7'!$C$19)^2)+(2*B35*C35*'Fig. 2.7'!$B$19*'Fig. 2.7'!$C$19*'Fig. 2.7'!$B$21))</f>
        <v>4.7116029717425612</v>
      </c>
      <c r="F35" s="278">
        <f>+(B35*'Fig. 2.7'!$B$18)+(C35*'Fig. 2.7'!$C$18)</f>
        <v>2.2176166666666668</v>
      </c>
    </row>
    <row r="36" spans="2:6" x14ac:dyDescent="0.5">
      <c r="B36" s="276">
        <f t="shared" si="4"/>
        <v>1.5000000000000006E-2</v>
      </c>
      <c r="C36" s="276">
        <f t="shared" si="5"/>
        <v>0.98499999999999999</v>
      </c>
      <c r="D36" s="277"/>
      <c r="E36" s="278">
        <f>SQRT(((B36*'Fig. 2.7'!$B$19)^2)+((C36*'Fig. 2.7'!$C$19)^2)+(2*B36*C36*'Fig. 2.7'!$B$19*'Fig. 2.7'!$C$19*'Fig. 2.7'!$B$21))</f>
        <v>4.693089782078701</v>
      </c>
      <c r="F36" s="278">
        <f>+(B36*'Fig. 2.7'!$B$18)+(C36*'Fig. 2.7'!$C$18)</f>
        <v>2.2272083333333335</v>
      </c>
    </row>
    <row r="37" spans="2:6" x14ac:dyDescent="0.5">
      <c r="B37" s="276">
        <f t="shared" si="4"/>
        <v>1.6000000000000007E-2</v>
      </c>
      <c r="C37" s="276">
        <f t="shared" si="5"/>
        <v>0.98399999999999999</v>
      </c>
      <c r="D37" s="277"/>
      <c r="E37" s="278">
        <f>SQRT(((B37*'Fig. 2.7'!$B$19)^2)+((C37*'Fig. 2.7'!$C$19)^2)+(2*B37*C37*'Fig. 2.7'!$B$19*'Fig. 2.7'!$C$19*'Fig. 2.7'!$B$21))</f>
        <v>4.6746173988311108</v>
      </c>
      <c r="F37" s="278">
        <f>+(B37*'Fig. 2.7'!$B$18)+(C37*'Fig. 2.7'!$C$18)</f>
        <v>2.2368000000000006</v>
      </c>
    </row>
    <row r="38" spans="2:6" x14ac:dyDescent="0.5">
      <c r="B38" s="276">
        <f t="shared" si="4"/>
        <v>1.7000000000000008E-2</v>
      </c>
      <c r="C38" s="276">
        <f t="shared" si="5"/>
        <v>0.98299999999999998</v>
      </c>
      <c r="D38" s="277"/>
      <c r="E38" s="278">
        <f>SQRT(((B38*'Fig. 2.7'!$B$19)^2)+((C38*'Fig. 2.7'!$C$19)^2)+(2*B38*C38*'Fig. 2.7'!$B$19*'Fig. 2.7'!$C$19*'Fig. 2.7'!$B$21))</f>
        <v>4.6561863076709482</v>
      </c>
      <c r="F38" s="278">
        <f>+(B38*'Fig. 2.7'!$B$18)+(C38*'Fig. 2.7'!$C$18)</f>
        <v>2.2463916666666668</v>
      </c>
    </row>
    <row r="39" spans="2:6" x14ac:dyDescent="0.5">
      <c r="B39" s="276">
        <f t="shared" si="4"/>
        <v>1.8000000000000009E-2</v>
      </c>
      <c r="C39" s="276">
        <f t="shared" si="5"/>
        <v>0.98199999999999998</v>
      </c>
      <c r="D39" s="277"/>
      <c r="E39" s="278">
        <f>SQRT(((B39*'Fig. 2.7'!$B$19)^2)+((C39*'Fig. 2.7'!$C$19)^2)+(2*B39*C39*'Fig. 2.7'!$B$19*'Fig. 2.7'!$C$19*'Fig. 2.7'!$B$21))</f>
        <v>4.6377970008954845</v>
      </c>
      <c r="F39" s="278">
        <f>+(B39*'Fig. 2.7'!$B$18)+(C39*'Fig. 2.7'!$C$18)</f>
        <v>2.2559833333333335</v>
      </c>
    </row>
    <row r="40" spans="2:6" x14ac:dyDescent="0.5">
      <c r="B40" s="276">
        <f t="shared" si="4"/>
        <v>1.900000000000001E-2</v>
      </c>
      <c r="C40" s="276">
        <f t="shared" si="5"/>
        <v>0.98099999999999998</v>
      </c>
      <c r="D40" s="277"/>
      <c r="E40" s="278">
        <f>SQRT(((B40*'Fig. 2.7'!$B$19)^2)+((C40*'Fig. 2.7'!$C$19)^2)+(2*B40*C40*'Fig. 2.7'!$B$19*'Fig. 2.7'!$C$19*'Fig. 2.7'!$B$21))</f>
        <v>4.619449977516016</v>
      </c>
      <c r="F40" s="278">
        <f>+(B40*'Fig. 2.7'!$B$18)+(C40*'Fig. 2.7'!$C$18)</f>
        <v>2.2655750000000001</v>
      </c>
    </row>
    <row r="41" spans="2:6" x14ac:dyDescent="0.5">
      <c r="B41" s="276">
        <f t="shared" si="4"/>
        <v>2.0000000000000011E-2</v>
      </c>
      <c r="C41" s="276">
        <f t="shared" si="5"/>
        <v>0.98</v>
      </c>
      <c r="D41" s="277"/>
      <c r="E41" s="278">
        <f>SQRT(((B41*'Fig. 2.7'!$B$19)^2)+((C41*'Fig. 2.7'!$C$19)^2)+(2*B41*C41*'Fig. 2.7'!$B$19*'Fig. 2.7'!$C$19*'Fig. 2.7'!$B$21))</f>
        <v>4.6011457433464491</v>
      </c>
      <c r="F41" s="278">
        <f>+(B41*'Fig. 2.7'!$B$18)+(C41*'Fig. 2.7'!$C$18)</f>
        <v>2.2751666666666672</v>
      </c>
    </row>
    <row r="42" spans="2:6" x14ac:dyDescent="0.5">
      <c r="B42" s="276">
        <f t="shared" si="4"/>
        <v>2.1000000000000012E-2</v>
      </c>
      <c r="C42" s="276">
        <f t="shared" si="5"/>
        <v>0.97899999999999998</v>
      </c>
      <c r="D42" s="277"/>
      <c r="E42" s="278">
        <f>SQRT(((B42*'Fig. 2.7'!$B$19)^2)+((C42*'Fig. 2.7'!$C$19)^2)+(2*B42*C42*'Fig. 2.7'!$B$19*'Fig. 2.7'!$C$19*'Fig. 2.7'!$B$21))</f>
        <v>4.5828848110925087</v>
      </c>
      <c r="F42" s="278">
        <f>+(B42*'Fig. 2.7'!$B$18)+(C42*'Fig. 2.7'!$C$18)</f>
        <v>2.2847583333333334</v>
      </c>
    </row>
    <row r="43" spans="2:6" x14ac:dyDescent="0.5">
      <c r="B43" s="276">
        <f t="shared" si="4"/>
        <v>2.2000000000000013E-2</v>
      </c>
      <c r="C43" s="276">
        <f t="shared" si="5"/>
        <v>0.97799999999999998</v>
      </c>
      <c r="D43" s="277"/>
      <c r="E43" s="278">
        <f>SQRT(((B43*'Fig. 2.7'!$B$19)^2)+((C43*'Fig. 2.7'!$C$19)^2)+(2*B43*C43*'Fig. 2.7'!$B$19*'Fig. 2.7'!$C$19*'Fig. 2.7'!$B$21))</f>
        <v>4.5646677004415706</v>
      </c>
      <c r="F43" s="278">
        <f>+(B43*'Fig. 2.7'!$B$18)+(C43*'Fig. 2.7'!$C$18)</f>
        <v>2.2943500000000001</v>
      </c>
    </row>
    <row r="44" spans="2:6" x14ac:dyDescent="0.5">
      <c r="B44" s="276">
        <f t="shared" si="4"/>
        <v>2.3000000000000013E-2</v>
      </c>
      <c r="C44" s="276">
        <f t="shared" si="5"/>
        <v>0.97699999999999998</v>
      </c>
      <c r="D44" s="277"/>
      <c r="E44" s="278">
        <f>SQRT(((B44*'Fig. 2.7'!$B$19)^2)+((C44*'Fig. 2.7'!$C$19)^2)+(2*B44*C44*'Fig. 2.7'!$B$19*'Fig. 2.7'!$C$19*'Fig. 2.7'!$B$21))</f>
        <v>4.5464949381530735</v>
      </c>
      <c r="F44" s="278">
        <f>+(B44*'Fig. 2.7'!$B$18)+(C44*'Fig. 2.7'!$C$18)</f>
        <v>2.3039416666666672</v>
      </c>
    </row>
    <row r="45" spans="2:6" x14ac:dyDescent="0.5">
      <c r="B45" s="276">
        <f t="shared" si="4"/>
        <v>2.4000000000000014E-2</v>
      </c>
      <c r="C45" s="276">
        <f t="shared" si="5"/>
        <v>0.97599999999999998</v>
      </c>
      <c r="D45" s="277"/>
      <c r="E45" s="278">
        <f>SQRT(((B45*'Fig. 2.7'!$B$19)^2)+((C45*'Fig. 2.7'!$C$19)^2)+(2*B45*C45*'Fig. 2.7'!$B$19*'Fig. 2.7'!$C$19*'Fig. 2.7'!$B$21))</f>
        <v>4.5283670581494748</v>
      </c>
      <c r="F45" s="278">
        <f>+(B45*'Fig. 2.7'!$B$18)+(C45*'Fig. 2.7'!$C$18)</f>
        <v>2.3135333333333334</v>
      </c>
    </row>
    <row r="46" spans="2:6" x14ac:dyDescent="0.5">
      <c r="B46" s="276">
        <f t="shared" si="4"/>
        <v>2.5000000000000015E-2</v>
      </c>
      <c r="C46" s="276">
        <f t="shared" si="5"/>
        <v>0.97499999999999998</v>
      </c>
      <c r="D46" s="277"/>
      <c r="E46" s="278">
        <f>SQRT(((B46*'Fig. 2.7'!$B$19)^2)+((C46*'Fig. 2.7'!$C$19)^2)+(2*B46*C46*'Fig. 2.7'!$B$19*'Fig. 2.7'!$C$19*'Fig. 2.7'!$B$21))</f>
        <v>4.5102846016077516</v>
      </c>
      <c r="F46" s="278">
        <f>+(B46*'Fig. 2.7'!$B$18)+(C46*'Fig. 2.7'!$C$18)</f>
        <v>2.3231250000000001</v>
      </c>
    </row>
    <row r="47" spans="2:6" x14ac:dyDescent="0.5">
      <c r="B47" s="276">
        <f t="shared" si="4"/>
        <v>2.6000000000000016E-2</v>
      </c>
      <c r="C47" s="276">
        <f t="shared" si="5"/>
        <v>0.97399999999999998</v>
      </c>
      <c r="D47" s="277"/>
      <c r="E47" s="278">
        <f>SQRT(((B47*'Fig. 2.7'!$B$19)^2)+((C47*'Fig. 2.7'!$C$19)^2)+(2*B47*C47*'Fig. 2.7'!$B$19*'Fig. 2.7'!$C$19*'Fig. 2.7'!$B$21))</f>
        <v>4.4922481170513624</v>
      </c>
      <c r="F47" s="278">
        <f>+(B47*'Fig. 2.7'!$B$18)+(C47*'Fig. 2.7'!$C$18)</f>
        <v>2.3327166666666672</v>
      </c>
    </row>
    <row r="48" spans="2:6" x14ac:dyDescent="0.5">
      <c r="B48" s="276">
        <f t="shared" si="4"/>
        <v>2.7000000000000017E-2</v>
      </c>
      <c r="C48" s="276">
        <f t="shared" si="5"/>
        <v>0.97299999999999998</v>
      </c>
      <c r="D48" s="277"/>
      <c r="E48" s="278">
        <f>SQRT(((B48*'Fig. 2.7'!$B$19)^2)+((C48*'Fig. 2.7'!$C$19)^2)+(2*B48*C48*'Fig. 2.7'!$B$19*'Fig. 2.7'!$C$19*'Fig. 2.7'!$B$21))</f>
        <v>4.4742581604426759</v>
      </c>
      <c r="F48" s="278">
        <f>+(B48*'Fig. 2.7'!$B$18)+(C48*'Fig. 2.7'!$C$18)</f>
        <v>2.3423083333333339</v>
      </c>
    </row>
    <row r="49" spans="2:6" x14ac:dyDescent="0.5">
      <c r="B49" s="276">
        <f t="shared" si="4"/>
        <v>2.8000000000000018E-2</v>
      </c>
      <c r="C49" s="276">
        <f t="shared" si="5"/>
        <v>0.97199999999999998</v>
      </c>
      <c r="D49" s="277"/>
      <c r="E49" s="278">
        <f>SQRT(((B49*'Fig. 2.7'!$B$19)^2)+((C49*'Fig. 2.7'!$C$19)^2)+(2*B49*C49*'Fig. 2.7'!$B$19*'Fig. 2.7'!$C$19*'Fig. 2.7'!$B$21))</f>
        <v>4.4563152952758056</v>
      </c>
      <c r="F49" s="278">
        <f>+(B49*'Fig. 2.7'!$B$18)+(C49*'Fig. 2.7'!$C$18)</f>
        <v>2.3519000000000001</v>
      </c>
    </row>
    <row r="50" spans="2:6" x14ac:dyDescent="0.5">
      <c r="B50" s="276">
        <f t="shared" si="4"/>
        <v>2.9000000000000019E-2</v>
      </c>
      <c r="C50" s="276">
        <f t="shared" si="5"/>
        <v>0.97099999999999997</v>
      </c>
      <c r="D50" s="277"/>
      <c r="E50" s="278">
        <f>SQRT(((B50*'Fig. 2.7'!$B$19)^2)+((C50*'Fig. 2.7'!$C$19)^2)+(2*B50*C50*'Fig. 2.7'!$B$19*'Fig. 2.7'!$C$19*'Fig. 2.7'!$B$21))</f>
        <v>4.4384200926698165</v>
      </c>
      <c r="F50" s="278">
        <f>+(B50*'Fig. 2.7'!$B$18)+(C50*'Fig. 2.7'!$C$18)</f>
        <v>2.3614916666666668</v>
      </c>
    </row>
    <row r="51" spans="2:6" x14ac:dyDescent="0.5">
      <c r="B51" s="276">
        <f t="shared" si="4"/>
        <v>3.000000000000002E-2</v>
      </c>
      <c r="C51" s="276">
        <f t="shared" si="5"/>
        <v>0.97</v>
      </c>
      <c r="D51" s="277"/>
      <c r="E51" s="278">
        <f>SQRT(((B51*'Fig. 2.7'!$B$19)^2)+((C51*'Fig. 2.7'!$C$19)^2)+(2*B51*C51*'Fig. 2.7'!$B$19*'Fig. 2.7'!$C$19*'Fig. 2.7'!$B$21))</f>
        <v>4.4205731314622607</v>
      </c>
      <c r="F51" s="278">
        <f>+(B51*'Fig. 2.7'!$B$18)+(C51*'Fig. 2.7'!$C$18)</f>
        <v>2.3710833333333339</v>
      </c>
    </row>
    <row r="52" spans="2:6" x14ac:dyDescent="0.5">
      <c r="B52" s="276">
        <f t="shared" si="4"/>
        <v>3.1000000000000021E-2</v>
      </c>
      <c r="C52" s="276">
        <f t="shared" si="5"/>
        <v>0.96899999999999997</v>
      </c>
      <c r="D52" s="277"/>
      <c r="E52" s="278">
        <f>SQRT(((B52*'Fig. 2.7'!$B$19)^2)+((C52*'Fig. 2.7'!$C$19)^2)+(2*B52*C52*'Fig. 2.7'!$B$19*'Fig. 2.7'!$C$19*'Fig. 2.7'!$B$21))</f>
        <v>4.4027749983029807</v>
      </c>
      <c r="F52" s="278">
        <f>+(B52*'Fig. 2.7'!$B$18)+(C52*'Fig. 2.7'!$C$18)</f>
        <v>2.3806750000000005</v>
      </c>
    </row>
    <row r="53" spans="2:6" x14ac:dyDescent="0.5">
      <c r="B53" s="276">
        <f t="shared" si="4"/>
        <v>3.2000000000000021E-2</v>
      </c>
      <c r="C53" s="276">
        <f t="shared" si="5"/>
        <v>0.96799999999999997</v>
      </c>
      <c r="D53" s="277"/>
      <c r="E53" s="278">
        <f>SQRT(((B53*'Fig. 2.7'!$B$19)^2)+((C53*'Fig. 2.7'!$C$19)^2)+(2*B53*C53*'Fig. 2.7'!$B$19*'Fig. 2.7'!$C$19*'Fig. 2.7'!$B$21))</f>
        <v>4.3850262877481603</v>
      </c>
      <c r="F53" s="278">
        <f>+(B53*'Fig. 2.7'!$B$18)+(C53*'Fig. 2.7'!$C$18)</f>
        <v>2.3902666666666668</v>
      </c>
    </row>
    <row r="54" spans="2:6" x14ac:dyDescent="0.5">
      <c r="B54" s="276">
        <f t="shared" si="4"/>
        <v>3.3000000000000022E-2</v>
      </c>
      <c r="C54" s="276">
        <f t="shared" si="5"/>
        <v>0.96699999999999997</v>
      </c>
      <c r="D54" s="277"/>
      <c r="E54" s="278">
        <f>SQRT(((B54*'Fig. 2.7'!$B$19)^2)+((C54*'Fig. 2.7'!$C$19)^2)+(2*B54*C54*'Fig. 2.7'!$B$19*'Fig. 2.7'!$C$19*'Fig. 2.7'!$B$21))</f>
        <v>4.3673276023545418</v>
      </c>
      <c r="F54" s="278">
        <f>+(B54*'Fig. 2.7'!$B$18)+(C54*'Fig. 2.7'!$C$18)</f>
        <v>2.3998583333333339</v>
      </c>
    </row>
    <row r="55" spans="2:6" x14ac:dyDescent="0.5">
      <c r="B55" s="276">
        <f t="shared" si="4"/>
        <v>3.4000000000000023E-2</v>
      </c>
      <c r="C55" s="276">
        <f t="shared" si="5"/>
        <v>0.96599999999999997</v>
      </c>
      <c r="D55" s="277"/>
      <c r="E55" s="278">
        <f>SQRT(((B55*'Fig. 2.7'!$B$19)^2)+((C55*'Fig. 2.7'!$C$19)^2)+(2*B55*C55*'Fig. 2.7'!$B$19*'Fig. 2.7'!$C$19*'Fig. 2.7'!$B$21))</f>
        <v>4.3496795527737637</v>
      </c>
      <c r="F55" s="278">
        <f>+(B55*'Fig. 2.7'!$B$18)+(C55*'Fig. 2.7'!$C$18)</f>
        <v>2.4094500000000005</v>
      </c>
    </row>
    <row r="56" spans="2:6" x14ac:dyDescent="0.5">
      <c r="B56" s="276">
        <f t="shared" si="4"/>
        <v>3.5000000000000024E-2</v>
      </c>
      <c r="C56" s="276">
        <f t="shared" si="5"/>
        <v>0.96499999999999997</v>
      </c>
      <c r="D56" s="277"/>
      <c r="E56" s="278">
        <f>SQRT(((B56*'Fig. 2.7'!$B$19)^2)+((C56*'Fig. 2.7'!$C$19)^2)+(2*B56*C56*'Fig. 2.7'!$B$19*'Fig. 2.7'!$C$19*'Fig. 2.7'!$B$21))</f>
        <v>4.3320827578467753</v>
      </c>
      <c r="F56" s="278">
        <f>+(B56*'Fig. 2.7'!$B$18)+(C56*'Fig. 2.7'!$C$18)</f>
        <v>2.4190416666666672</v>
      </c>
    </row>
    <row r="57" spans="2:6" x14ac:dyDescent="0.5">
      <c r="B57" s="276">
        <f t="shared" si="4"/>
        <v>3.6000000000000025E-2</v>
      </c>
      <c r="C57" s="276">
        <f t="shared" si="5"/>
        <v>0.96399999999999997</v>
      </c>
      <c r="D57" s="277"/>
      <c r="E57" s="278">
        <f>SQRT(((B57*'Fig. 2.7'!$B$19)^2)+((C57*'Fig. 2.7'!$C$19)^2)+(2*B57*C57*'Fig. 2.7'!$B$19*'Fig. 2.7'!$C$19*'Fig. 2.7'!$B$21))</f>
        <v>4.314537844698239</v>
      </c>
      <c r="F57" s="278">
        <f>+(B57*'Fig. 2.7'!$B$18)+(C57*'Fig. 2.7'!$C$18)</f>
        <v>2.4286333333333339</v>
      </c>
    </row>
    <row r="58" spans="2:6" x14ac:dyDescent="0.5">
      <c r="B58" s="276">
        <f t="shared" si="4"/>
        <v>3.7000000000000026E-2</v>
      </c>
      <c r="C58" s="276">
        <f t="shared" si="5"/>
        <v>0.96299999999999997</v>
      </c>
      <c r="D58" s="277"/>
      <c r="E58" s="278">
        <f>SQRT(((B58*'Fig. 2.7'!$B$19)^2)+((C58*'Fig. 2.7'!$C$19)^2)+(2*B58*C58*'Fig. 2.7'!$B$19*'Fig. 2.7'!$C$19*'Fig. 2.7'!$B$21))</f>
        <v>4.2970454488308789</v>
      </c>
      <c r="F58" s="278">
        <f>+(B58*'Fig. 2.7'!$B$18)+(C58*'Fig. 2.7'!$C$18)</f>
        <v>2.4382250000000005</v>
      </c>
    </row>
    <row r="59" spans="2:6" x14ac:dyDescent="0.5">
      <c r="B59" s="276">
        <f t="shared" si="4"/>
        <v>3.8000000000000027E-2</v>
      </c>
      <c r="C59" s="276">
        <f t="shared" si="5"/>
        <v>0.96199999999999997</v>
      </c>
      <c r="D59" s="277"/>
      <c r="E59" s="278">
        <f>SQRT(((B59*'Fig. 2.7'!$B$19)^2)+((C59*'Fig. 2.7'!$C$19)^2)+(2*B59*C59*'Fig. 2.7'!$B$19*'Fig. 2.7'!$C$19*'Fig. 2.7'!$B$21))</f>
        <v>4.2796062142197009</v>
      </c>
      <c r="F59" s="278">
        <f>+(B59*'Fig. 2.7'!$B$18)+(C59*'Fig. 2.7'!$C$18)</f>
        <v>2.4478166666666672</v>
      </c>
    </row>
    <row r="60" spans="2:6" x14ac:dyDescent="0.5">
      <c r="B60" s="276">
        <f t="shared" si="4"/>
        <v>3.9000000000000028E-2</v>
      </c>
      <c r="C60" s="276">
        <f t="shared" si="5"/>
        <v>0.96099999999999997</v>
      </c>
      <c r="D60" s="277"/>
      <c r="E60" s="278">
        <f>SQRT(((B60*'Fig. 2.7'!$B$19)^2)+((C60*'Fig. 2.7'!$C$19)^2)+(2*B60*C60*'Fig. 2.7'!$B$19*'Fig. 2.7'!$C$19*'Fig. 2.7'!$B$21))</f>
        <v>4.2622207934059944</v>
      </c>
      <c r="F60" s="278">
        <f>+(B60*'Fig. 2.7'!$B$18)+(C60*'Fig. 2.7'!$C$18)</f>
        <v>2.4574083333333334</v>
      </c>
    </row>
    <row r="61" spans="2:6" x14ac:dyDescent="0.5">
      <c r="B61" s="276">
        <f t="shared" si="4"/>
        <v>4.0000000000000029E-2</v>
      </c>
      <c r="C61" s="276">
        <f t="shared" si="5"/>
        <v>0.96</v>
      </c>
      <c r="D61" s="277"/>
      <c r="E61" s="278">
        <f>SQRT(((B61*'Fig. 2.7'!$B$19)^2)+((C61*'Fig. 2.7'!$C$19)^2)+(2*B61*C61*'Fig. 2.7'!$B$19*'Fig. 2.7'!$C$19*'Fig. 2.7'!$B$21))</f>
        <v>4.2448898475910788</v>
      </c>
      <c r="F61" s="278">
        <f>+(B61*'Fig. 2.7'!$B$18)+(C61*'Fig. 2.7'!$C$18)</f>
        <v>2.4670000000000005</v>
      </c>
    </row>
    <row r="62" spans="2:6" x14ac:dyDescent="0.5">
      <c r="B62" s="276">
        <f t="shared" si="4"/>
        <v>4.1000000000000029E-2</v>
      </c>
      <c r="C62" s="276">
        <f t="shared" si="5"/>
        <v>0.95899999999999996</v>
      </c>
      <c r="D62" s="277"/>
      <c r="E62" s="278">
        <f>SQRT(((B62*'Fig. 2.7'!$B$19)^2)+((C62*'Fig. 2.7'!$C$19)^2)+(2*B62*C62*'Fig. 2.7'!$B$19*'Fig. 2.7'!$C$19*'Fig. 2.7'!$B$21))</f>
        <v>4.2276140467296752</v>
      </c>
      <c r="F62" s="278">
        <f>+(B62*'Fig. 2.7'!$B$18)+(C62*'Fig. 2.7'!$C$18)</f>
        <v>2.4765916666666672</v>
      </c>
    </row>
    <row r="63" spans="2:6" x14ac:dyDescent="0.5">
      <c r="B63" s="276">
        <f t="shared" si="4"/>
        <v>4.200000000000003E-2</v>
      </c>
      <c r="C63" s="276">
        <f t="shared" si="5"/>
        <v>0.95799999999999996</v>
      </c>
      <c r="D63" s="277"/>
      <c r="E63" s="278">
        <f>SQRT(((B63*'Fig. 2.7'!$B$19)^2)+((C63*'Fig. 2.7'!$C$19)^2)+(2*B63*C63*'Fig. 2.7'!$B$19*'Fig. 2.7'!$C$19*'Fig. 2.7'!$B$21))</f>
        <v>4.2103940696228355</v>
      </c>
      <c r="F63" s="278">
        <f>+(B63*'Fig. 2.7'!$B$18)+(C63*'Fig. 2.7'!$C$18)</f>
        <v>2.4861833333333339</v>
      </c>
    </row>
    <row r="64" spans="2:6" x14ac:dyDescent="0.5">
      <c r="B64" s="276">
        <f t="shared" si="4"/>
        <v>4.3000000000000031E-2</v>
      </c>
      <c r="C64" s="276">
        <f t="shared" si="5"/>
        <v>0.95699999999999996</v>
      </c>
      <c r="D64" s="277"/>
      <c r="E64" s="278">
        <f>SQRT(((B64*'Fig. 2.7'!$B$19)^2)+((C64*'Fig. 2.7'!$C$19)^2)+(2*B64*C64*'Fig. 2.7'!$B$19*'Fig. 2.7'!$C$19*'Fig. 2.7'!$B$21))</f>
        <v>4.1932306040103597</v>
      </c>
      <c r="F64" s="278">
        <f>+(B64*'Fig. 2.7'!$B$18)+(C64*'Fig. 2.7'!$C$18)</f>
        <v>2.4957750000000005</v>
      </c>
    </row>
    <row r="65" spans="2:6" x14ac:dyDescent="0.5">
      <c r="B65" s="276">
        <f t="shared" si="4"/>
        <v>4.4000000000000032E-2</v>
      </c>
      <c r="C65" s="276">
        <f t="shared" si="5"/>
        <v>0.95599999999999996</v>
      </c>
      <c r="D65" s="277"/>
      <c r="E65" s="278">
        <f>SQRT(((B65*'Fig. 2.7'!$B$19)^2)+((C65*'Fig. 2.7'!$C$19)^2)+(2*B65*C65*'Fig. 2.7'!$B$19*'Fig. 2.7'!$C$19*'Fig. 2.7'!$B$21))</f>
        <v>4.1761243466625686</v>
      </c>
      <c r="F65" s="278">
        <f>+(B65*'Fig. 2.7'!$B$18)+(C65*'Fig. 2.7'!$C$18)</f>
        <v>2.5053666666666672</v>
      </c>
    </row>
    <row r="66" spans="2:6" x14ac:dyDescent="0.5">
      <c r="B66" s="276">
        <f t="shared" si="4"/>
        <v>4.5000000000000033E-2</v>
      </c>
      <c r="C66" s="276">
        <f t="shared" si="5"/>
        <v>0.95499999999999996</v>
      </c>
      <c r="D66" s="277"/>
      <c r="E66" s="278">
        <f>SQRT(((B66*'Fig. 2.7'!$B$19)^2)+((C66*'Fig. 2.7'!$C$19)^2)+(2*B66*C66*'Fig. 2.7'!$B$19*'Fig. 2.7'!$C$19*'Fig. 2.7'!$B$21))</f>
        <v>4.1590760034713856</v>
      </c>
      <c r="F66" s="278">
        <f>+(B66*'Fig. 2.7'!$B$18)+(C66*'Fig. 2.7'!$C$18)</f>
        <v>2.5149583333333339</v>
      </c>
    </row>
    <row r="67" spans="2:6" x14ac:dyDescent="0.5">
      <c r="B67" s="276">
        <f t="shared" si="4"/>
        <v>4.6000000000000034E-2</v>
      </c>
      <c r="C67" s="276">
        <f t="shared" si="5"/>
        <v>0.95399999999999996</v>
      </c>
      <c r="D67" s="277"/>
      <c r="E67" s="278">
        <f>SQRT(((B67*'Fig. 2.7'!$B$19)^2)+((C67*'Fig. 2.7'!$C$19)^2)+(2*B67*C67*'Fig. 2.7'!$B$19*'Fig. 2.7'!$C$19*'Fig. 2.7'!$B$21))</f>
        <v>4.1420862895405737</v>
      </c>
      <c r="F67" s="278">
        <f>+(B67*'Fig. 2.7'!$B$18)+(C67*'Fig. 2.7'!$C$18)</f>
        <v>2.5245500000000005</v>
      </c>
    </row>
    <row r="68" spans="2:6" x14ac:dyDescent="0.5">
      <c r="B68" s="276">
        <f t="shared" si="4"/>
        <v>4.7000000000000035E-2</v>
      </c>
      <c r="C68" s="276">
        <f t="shared" si="5"/>
        <v>0.95299999999999996</v>
      </c>
      <c r="D68" s="277"/>
      <c r="E68" s="278">
        <f>SQRT(((B68*'Fig. 2.7'!$B$19)^2)+((C68*'Fig. 2.7'!$C$19)^2)+(2*B68*C68*'Fig. 2.7'!$B$19*'Fig. 2.7'!$C$19*'Fig. 2.7'!$B$21))</f>
        <v>4.1251559292750768</v>
      </c>
      <c r="F68" s="278">
        <f>+(B68*'Fig. 2.7'!$B$18)+(C68*'Fig. 2.7'!$C$18)</f>
        <v>2.5341416666666676</v>
      </c>
    </row>
    <row r="69" spans="2:6" x14ac:dyDescent="0.5">
      <c r="B69" s="276">
        <f t="shared" si="4"/>
        <v>4.8000000000000036E-2</v>
      </c>
      <c r="C69" s="276">
        <f t="shared" si="5"/>
        <v>0.95199999999999996</v>
      </c>
      <c r="D69" s="277"/>
      <c r="E69" s="278">
        <f>SQRT(((B69*'Fig. 2.7'!$B$19)^2)+((C69*'Fig. 2.7'!$C$19)^2)+(2*B69*C69*'Fig. 2.7'!$B$19*'Fig. 2.7'!$C$19*'Fig. 2.7'!$B$21))</f>
        <v>4.108285656469314</v>
      </c>
      <c r="F69" s="278">
        <f>+(B69*'Fig. 2.7'!$B$18)+(C69*'Fig. 2.7'!$C$18)</f>
        <v>2.5437333333333338</v>
      </c>
    </row>
    <row r="70" spans="2:6" x14ac:dyDescent="0.5">
      <c r="B70" s="276">
        <f t="shared" si="4"/>
        <v>4.9000000000000037E-2</v>
      </c>
      <c r="C70" s="276">
        <f t="shared" si="5"/>
        <v>0.95099999999999996</v>
      </c>
      <c r="D70" s="277"/>
      <c r="E70" s="278">
        <f>SQRT(((B70*'Fig. 2.7'!$B$19)^2)+((C70*'Fig. 2.7'!$C$19)^2)+(2*B70*C70*'Fig. 2.7'!$B$19*'Fig. 2.7'!$C$19*'Fig. 2.7'!$B$21))</f>
        <v>4.0914762143943273</v>
      </c>
      <c r="F70" s="278">
        <f>+(B70*'Fig. 2.7'!$B$18)+(C70*'Fig. 2.7'!$C$18)</f>
        <v>2.5533250000000005</v>
      </c>
    </row>
    <row r="71" spans="2:6" x14ac:dyDescent="0.5">
      <c r="B71" s="276">
        <f t="shared" si="4"/>
        <v>5.0000000000000037E-2</v>
      </c>
      <c r="C71" s="276">
        <f t="shared" si="5"/>
        <v>0.95</v>
      </c>
      <c r="D71" s="277"/>
      <c r="E71" s="278">
        <f>SQRT(((B71*'Fig. 2.7'!$B$19)^2)+((C71*'Fig. 2.7'!$C$19)^2)+(2*B71*C71*'Fig. 2.7'!$B$19*'Fig. 2.7'!$C$19*'Fig. 2.7'!$B$21))</f>
        <v>4.0747283558836669</v>
      </c>
      <c r="F71" s="278">
        <f>+(B71*'Fig. 2.7'!$B$18)+(C71*'Fig. 2.7'!$C$18)</f>
        <v>2.5629166666666672</v>
      </c>
    </row>
    <row r="72" spans="2:6" x14ac:dyDescent="0.5">
      <c r="B72" s="276">
        <f t="shared" si="4"/>
        <v>5.1000000000000038E-2</v>
      </c>
      <c r="C72" s="276">
        <f t="shared" si="5"/>
        <v>0.94899999999999995</v>
      </c>
      <c r="D72" s="277"/>
      <c r="E72" s="278">
        <f>SQRT(((B72*'Fig. 2.7'!$B$19)^2)+((C72*'Fig. 2.7'!$C$19)^2)+(2*B72*C72*'Fig. 2.7'!$B$19*'Fig. 2.7'!$C$19*'Fig. 2.7'!$B$21))</f>
        <v>4.0580428434178879</v>
      </c>
      <c r="F72" s="278">
        <f>+(B72*'Fig. 2.7'!$B$18)+(C72*'Fig. 2.7'!$C$18)</f>
        <v>2.5725083333333338</v>
      </c>
    </row>
    <row r="73" spans="2:6" x14ac:dyDescent="0.5">
      <c r="B73" s="276">
        <f t="shared" si="4"/>
        <v>5.2000000000000039E-2</v>
      </c>
      <c r="C73" s="276">
        <f t="shared" si="5"/>
        <v>0.94799999999999995</v>
      </c>
      <c r="D73" s="277"/>
      <c r="E73" s="278">
        <f>SQRT(((B73*'Fig. 2.7'!$B$19)^2)+((C73*'Fig. 2.7'!$C$19)^2)+(2*B73*C73*'Fig. 2.7'!$B$19*'Fig. 2.7'!$C$19*'Fig. 2.7'!$B$21))</f>
        <v>4.0414204492075205</v>
      </c>
      <c r="F73" s="278">
        <f>+(B73*'Fig. 2.7'!$B$18)+(C73*'Fig. 2.7'!$C$18)</f>
        <v>2.5821000000000005</v>
      </c>
    </row>
    <row r="74" spans="2:6" x14ac:dyDescent="0.5">
      <c r="B74" s="276">
        <f t="shared" si="4"/>
        <v>5.300000000000004E-2</v>
      </c>
      <c r="C74" s="276">
        <f t="shared" si="5"/>
        <v>0.94699999999999995</v>
      </c>
      <c r="D74" s="277"/>
      <c r="E74" s="278">
        <f>SQRT(((B74*'Fig. 2.7'!$B$19)^2)+((C74*'Fig. 2.7'!$C$19)^2)+(2*B74*C74*'Fig. 2.7'!$B$19*'Fig. 2.7'!$C$19*'Fig. 2.7'!$B$21))</f>
        <v>4.0248619552743854</v>
      </c>
      <c r="F74" s="278">
        <f>+(B74*'Fig. 2.7'!$B$18)+(C74*'Fig. 2.7'!$C$18)</f>
        <v>2.5916916666666672</v>
      </c>
    </row>
    <row r="75" spans="2:6" x14ac:dyDescent="0.5">
      <c r="B75" s="276">
        <f t="shared" si="4"/>
        <v>5.4000000000000041E-2</v>
      </c>
      <c r="C75" s="276">
        <f t="shared" si="5"/>
        <v>0.94599999999999995</v>
      </c>
      <c r="D75" s="277"/>
      <c r="E75" s="278">
        <f>SQRT(((B75*'Fig. 2.7'!$B$19)^2)+((C75*'Fig. 2.7'!$C$19)^2)+(2*B75*C75*'Fig. 2.7'!$B$19*'Fig. 2.7'!$C$19*'Fig. 2.7'!$B$21))</f>
        <v>4.0083681535311122</v>
      </c>
      <c r="F75" s="278">
        <f>+(B75*'Fig. 2.7'!$B$18)+(C75*'Fig. 2.7'!$C$18)</f>
        <v>2.6012833333333338</v>
      </c>
    </row>
    <row r="76" spans="2:6" x14ac:dyDescent="0.5">
      <c r="B76" s="276">
        <f t="shared" si="4"/>
        <v>5.5000000000000042E-2</v>
      </c>
      <c r="C76" s="276">
        <f t="shared" si="5"/>
        <v>0.94499999999999995</v>
      </c>
      <c r="D76" s="277"/>
      <c r="E76" s="278">
        <f>SQRT(((B76*'Fig. 2.7'!$B$19)^2)+((C76*'Fig. 2.7'!$C$19)^2)+(2*B76*C76*'Fig. 2.7'!$B$19*'Fig. 2.7'!$C$19*'Fig. 2.7'!$B$21))</f>
        <v>3.9919398458587194</v>
      </c>
      <c r="F76" s="278">
        <f>+(B76*'Fig. 2.7'!$B$18)+(C76*'Fig. 2.7'!$C$18)</f>
        <v>2.6108750000000005</v>
      </c>
    </row>
    <row r="77" spans="2:6" x14ac:dyDescent="0.5">
      <c r="B77" s="276">
        <f t="shared" si="4"/>
        <v>5.6000000000000043E-2</v>
      </c>
      <c r="C77" s="276">
        <f t="shared" si="5"/>
        <v>0.94399999999999995</v>
      </c>
      <c r="D77" s="277"/>
      <c r="E77" s="278">
        <f>SQRT(((B77*'Fig. 2.7'!$B$19)^2)+((C77*'Fig. 2.7'!$C$19)^2)+(2*B77*C77*'Fig. 2.7'!$B$19*'Fig. 2.7'!$C$19*'Fig. 2.7'!$B$21))</f>
        <v>3.9755778441820895</v>
      </c>
      <c r="F77" s="278">
        <f>+(B77*'Fig. 2.7'!$B$18)+(C77*'Fig. 2.7'!$C$18)</f>
        <v>2.6204666666666672</v>
      </c>
    </row>
    <row r="78" spans="2:6" x14ac:dyDescent="0.5">
      <c r="B78" s="276">
        <f t="shared" si="4"/>
        <v>5.7000000000000044E-2</v>
      </c>
      <c r="C78" s="276">
        <f t="shared" si="5"/>
        <v>0.94299999999999995</v>
      </c>
      <c r="D78" s="277"/>
      <c r="E78" s="278">
        <f>SQRT(((B78*'Fig. 2.7'!$B$19)^2)+((C78*'Fig. 2.7'!$C$19)^2)+(2*B78*C78*'Fig. 2.7'!$B$19*'Fig. 2.7'!$C$19*'Fig. 2.7'!$B$21))</f>
        <v>3.9592829705431924</v>
      </c>
      <c r="F78" s="278">
        <f>+(B78*'Fig. 2.7'!$B$18)+(C78*'Fig. 2.7'!$C$18)</f>
        <v>2.6300583333333343</v>
      </c>
    </row>
    <row r="79" spans="2:6" x14ac:dyDescent="0.5">
      <c r="B79" s="276">
        <f t="shared" si="4"/>
        <v>5.8000000000000045E-2</v>
      </c>
      <c r="C79" s="276">
        <f t="shared" si="5"/>
        <v>0.94199999999999995</v>
      </c>
      <c r="D79" s="277"/>
      <c r="E79" s="278">
        <f>SQRT(((B79*'Fig. 2.7'!$B$19)^2)+((C79*'Fig. 2.7'!$C$19)^2)+(2*B79*C79*'Fig. 2.7'!$B$19*'Fig. 2.7'!$C$19*'Fig. 2.7'!$B$21))</f>
        <v>3.9430560571718982</v>
      </c>
      <c r="F79" s="278">
        <f>+(B79*'Fig. 2.7'!$B$18)+(C79*'Fig. 2.7'!$C$18)</f>
        <v>2.6396500000000009</v>
      </c>
    </row>
    <row r="80" spans="2:6" x14ac:dyDescent="0.5">
      <c r="B80" s="276">
        <f t="shared" si="4"/>
        <v>5.9000000000000045E-2</v>
      </c>
      <c r="C80" s="276">
        <f t="shared" si="5"/>
        <v>0.94099999999999995</v>
      </c>
      <c r="D80" s="277"/>
      <c r="E80" s="278">
        <f>SQRT(((B80*'Fig. 2.7'!$B$19)^2)+((C80*'Fig. 2.7'!$C$19)^2)+(2*B80*C80*'Fig. 2.7'!$B$19*'Fig. 2.7'!$C$19*'Fig. 2.7'!$B$21))</f>
        <v>3.9268979465541891</v>
      </c>
      <c r="F80" s="278">
        <f>+(B80*'Fig. 2.7'!$B$18)+(C80*'Fig. 2.7'!$C$18)</f>
        <v>2.6492416666666676</v>
      </c>
    </row>
    <row r="81" spans="2:6" x14ac:dyDescent="0.5">
      <c r="B81" s="276">
        <f t="shared" si="4"/>
        <v>6.0000000000000046E-2</v>
      </c>
      <c r="C81" s="276">
        <f t="shared" si="5"/>
        <v>0.94</v>
      </c>
      <c r="D81" s="277"/>
      <c r="E81" s="278">
        <f>SQRT(((B81*'Fig. 2.7'!$B$19)^2)+((C81*'Fig. 2.7'!$C$19)^2)+(2*B81*C81*'Fig. 2.7'!$B$19*'Fig. 2.7'!$C$19*'Fig. 2.7'!$B$21))</f>
        <v>3.9108094914976199</v>
      </c>
      <c r="F81" s="278">
        <f>+(B81*'Fig. 2.7'!$B$18)+(C81*'Fig. 2.7'!$C$18)</f>
        <v>2.6588333333333338</v>
      </c>
    </row>
    <row r="82" spans="2:6" x14ac:dyDescent="0.5">
      <c r="B82" s="276">
        <f t="shared" si="4"/>
        <v>6.1000000000000047E-2</v>
      </c>
      <c r="C82" s="276">
        <f t="shared" si="5"/>
        <v>0.93899999999999995</v>
      </c>
      <c r="D82" s="277"/>
      <c r="E82" s="278">
        <f>SQRT(((B82*'Fig. 2.7'!$B$19)^2)+((C82*'Fig. 2.7'!$C$19)^2)+(2*B82*C82*'Fig. 2.7'!$B$19*'Fig. 2.7'!$C$19*'Fig. 2.7'!$B$21))</f>
        <v>3.8947915551938181</v>
      </c>
      <c r="F82" s="278">
        <f>+(B82*'Fig. 2.7'!$B$18)+(C82*'Fig. 2.7'!$C$18)</f>
        <v>2.6684250000000009</v>
      </c>
    </row>
    <row r="83" spans="2:6" x14ac:dyDescent="0.5">
      <c r="B83" s="276">
        <f t="shared" si="4"/>
        <v>6.2000000000000048E-2</v>
      </c>
      <c r="C83" s="276">
        <f t="shared" si="5"/>
        <v>0.93799999999999994</v>
      </c>
      <c r="D83" s="277"/>
      <c r="E83" s="278">
        <f>SQRT(((B83*'Fig. 2.7'!$B$19)^2)+((C83*'Fig. 2.7'!$C$19)^2)+(2*B83*C83*'Fig. 2.7'!$B$19*'Fig. 2.7'!$C$19*'Fig. 2.7'!$B$21))</f>
        <v>3.8788450112778601</v>
      </c>
      <c r="F83" s="278">
        <f>+(B83*'Fig. 2.7'!$B$18)+(C83*'Fig. 2.7'!$C$18)</f>
        <v>2.6780166666666672</v>
      </c>
    </row>
    <row r="84" spans="2:6" x14ac:dyDescent="0.5">
      <c r="B84" s="276">
        <f t="shared" si="4"/>
        <v>6.3000000000000042E-2</v>
      </c>
      <c r="C84" s="276">
        <f t="shared" si="5"/>
        <v>0.93699999999999994</v>
      </c>
      <c r="D84" s="277"/>
      <c r="E84" s="278">
        <f>SQRT(((B84*'Fig. 2.7'!$B$19)^2)+((C84*'Fig. 2.7'!$C$19)^2)+(2*B84*C84*'Fig. 2.7'!$B$19*'Fig. 2.7'!$C$19*'Fig. 2.7'!$B$21))</f>
        <v>3.8629707438843042</v>
      </c>
      <c r="F84" s="278">
        <f>+(B84*'Fig. 2.7'!$B$18)+(C84*'Fig. 2.7'!$C$18)</f>
        <v>2.6876083333333343</v>
      </c>
    </row>
    <row r="85" spans="2:6" x14ac:dyDescent="0.5">
      <c r="B85" s="276">
        <f t="shared" si="4"/>
        <v>6.4000000000000043E-2</v>
      </c>
      <c r="C85" s="276">
        <f t="shared" si="5"/>
        <v>0.93599999999999994</v>
      </c>
      <c r="D85" s="277"/>
      <c r="E85" s="278">
        <f>SQRT(((B85*'Fig. 2.7'!$B$19)^2)+((C85*'Fig. 2.7'!$C$19)^2)+(2*B85*C85*'Fig. 2.7'!$B$19*'Fig. 2.7'!$C$19*'Fig. 2.7'!$B$21))</f>
        <v>3.8471696476996966</v>
      </c>
      <c r="F85" s="278">
        <f>+(B85*'Fig. 2.7'!$B$18)+(C85*'Fig. 2.7'!$C$18)</f>
        <v>2.6972000000000005</v>
      </c>
    </row>
    <row r="86" spans="2:6" x14ac:dyDescent="0.5">
      <c r="B86" s="276">
        <f t="shared" si="4"/>
        <v>6.5000000000000044E-2</v>
      </c>
      <c r="C86" s="276">
        <f t="shared" si="5"/>
        <v>0.93499999999999994</v>
      </c>
      <c r="D86" s="277"/>
      <c r="E86" s="278">
        <f>SQRT(((B86*'Fig. 2.7'!$B$19)^2)+((C86*'Fig. 2.7'!$C$19)^2)+(2*B86*C86*'Fig. 2.7'!$B$19*'Fig. 2.7'!$C$19*'Fig. 2.7'!$B$21))</f>
        <v>3.8314426280113363</v>
      </c>
      <c r="F86" s="278">
        <f>+(B86*'Fig. 2.7'!$B$18)+(C86*'Fig. 2.7'!$C$18)</f>
        <v>2.7067916666666676</v>
      </c>
    </row>
    <row r="87" spans="2:6" x14ac:dyDescent="0.5">
      <c r="B87" s="276">
        <f t="shared" si="4"/>
        <v>6.6000000000000045E-2</v>
      </c>
      <c r="C87" s="276">
        <f t="shared" si="5"/>
        <v>0.93399999999999994</v>
      </c>
      <c r="D87" s="277"/>
      <c r="E87" s="278">
        <f>SQRT(((B87*'Fig. 2.7'!$B$19)^2)+((C87*'Fig. 2.7'!$C$19)^2)+(2*B87*C87*'Fig. 2.7'!$B$19*'Fig. 2.7'!$C$19*'Fig. 2.7'!$B$21))</f>
        <v>3.8157906007520732</v>
      </c>
      <c r="F87" s="278">
        <f>+(B87*'Fig. 2.7'!$B$18)+(C87*'Fig. 2.7'!$C$18)</f>
        <v>2.7163833333333338</v>
      </c>
    </row>
    <row r="88" spans="2:6" x14ac:dyDescent="0.5">
      <c r="B88" s="276">
        <f t="shared" ref="B88:B151" si="6">+B87+0.001</f>
        <v>6.7000000000000046E-2</v>
      </c>
      <c r="C88" s="276">
        <f t="shared" ref="C88:C151" si="7">1-B88</f>
        <v>0.93299999999999994</v>
      </c>
      <c r="D88" s="277"/>
      <c r="E88" s="278">
        <f>SQRT(((B88*'Fig. 2.7'!$B$19)^2)+((C88*'Fig. 2.7'!$C$19)^2)+(2*B88*C88*'Fig. 2.7'!$B$19*'Fig. 2.7'!$C$19*'Fig. 2.7'!$B$21))</f>
        <v>3.8002144925409365</v>
      </c>
      <c r="F88" s="278">
        <f>+(B88*'Fig. 2.7'!$B$18)+(C88*'Fig. 2.7'!$C$18)</f>
        <v>2.7259750000000009</v>
      </c>
    </row>
    <row r="89" spans="2:6" x14ac:dyDescent="0.5">
      <c r="B89" s="276">
        <f t="shared" si="6"/>
        <v>6.8000000000000047E-2</v>
      </c>
      <c r="C89" s="276">
        <f t="shared" si="7"/>
        <v>0.93199999999999994</v>
      </c>
      <c r="D89" s="277"/>
      <c r="E89" s="278">
        <f>SQRT(((B89*'Fig. 2.7'!$B$19)^2)+((C89*'Fig. 2.7'!$C$19)^2)+(2*B89*C89*'Fig. 2.7'!$B$19*'Fig. 2.7'!$C$19*'Fig. 2.7'!$B$21))</f>
        <v>3.7847152407193496</v>
      </c>
      <c r="F89" s="278">
        <f>+(B89*'Fig. 2.7'!$B$18)+(C89*'Fig. 2.7'!$C$18)</f>
        <v>2.7355666666666671</v>
      </c>
    </row>
    <row r="90" spans="2:6" x14ac:dyDescent="0.5">
      <c r="B90" s="276">
        <f t="shared" si="6"/>
        <v>6.9000000000000047E-2</v>
      </c>
      <c r="C90" s="276">
        <f t="shared" si="7"/>
        <v>0.93099999999999994</v>
      </c>
      <c r="D90" s="277"/>
      <c r="E90" s="278">
        <f>SQRT(((B90*'Fig. 2.7'!$B$19)^2)+((C90*'Fig. 2.7'!$C$19)^2)+(2*B90*C90*'Fig. 2.7'!$B$19*'Fig. 2.7'!$C$19*'Fig. 2.7'!$B$21))</f>
        <v>3.7692937933826975</v>
      </c>
      <c r="F90" s="278">
        <f>+(B90*'Fig. 2.7'!$B$18)+(C90*'Fig. 2.7'!$C$18)</f>
        <v>2.7451583333333343</v>
      </c>
    </row>
    <row r="91" spans="2:6" x14ac:dyDescent="0.5">
      <c r="B91" s="276">
        <f t="shared" si="6"/>
        <v>7.0000000000000048E-2</v>
      </c>
      <c r="C91" s="276">
        <f t="shared" si="7"/>
        <v>0.92999999999999994</v>
      </c>
      <c r="D91" s="277"/>
      <c r="E91" s="278">
        <f>SQRT(((B91*'Fig. 2.7'!$B$19)^2)+((C91*'Fig. 2.7'!$C$19)^2)+(2*B91*C91*'Fig. 2.7'!$B$19*'Fig. 2.7'!$C$19*'Fig. 2.7'!$B$21))</f>
        <v>3.753951109407017</v>
      </c>
      <c r="F91" s="278">
        <f>+(B91*'Fig. 2.7'!$B$18)+(C91*'Fig. 2.7'!$C$18)</f>
        <v>2.7547500000000005</v>
      </c>
    </row>
    <row r="92" spans="2:6" x14ac:dyDescent="0.5">
      <c r="B92" s="276">
        <f t="shared" si="6"/>
        <v>7.1000000000000049E-2</v>
      </c>
      <c r="C92" s="276">
        <f t="shared" si="7"/>
        <v>0.92899999999999994</v>
      </c>
      <c r="D92" s="277"/>
      <c r="E92" s="278">
        <f>SQRT(((B92*'Fig. 2.7'!$B$19)^2)+((C92*'Fig. 2.7'!$C$19)^2)+(2*B92*C92*'Fig. 2.7'!$B$19*'Fig. 2.7'!$C$19*'Fig. 2.7'!$B$21))</f>
        <v>3.7386881584705445</v>
      </c>
      <c r="F92" s="278">
        <f>+(B92*'Fig. 2.7'!$B$18)+(C92*'Fig. 2.7'!$C$18)</f>
        <v>2.7643416666666676</v>
      </c>
    </row>
    <row r="93" spans="2:6" x14ac:dyDescent="0.5">
      <c r="B93" s="276">
        <f t="shared" si="6"/>
        <v>7.200000000000005E-2</v>
      </c>
      <c r="C93" s="276">
        <f t="shared" si="7"/>
        <v>0.92799999999999994</v>
      </c>
      <c r="D93" s="277"/>
      <c r="E93" s="278">
        <f>SQRT(((B93*'Fig. 2.7'!$B$19)^2)+((C93*'Fig. 2.7'!$C$19)^2)+(2*B93*C93*'Fig. 2.7'!$B$19*'Fig. 2.7'!$C$19*'Fig. 2.7'!$B$21))</f>
        <v>3.7235059210698749</v>
      </c>
      <c r="F93" s="278">
        <f>+(B93*'Fig. 2.7'!$B$18)+(C93*'Fig. 2.7'!$C$18)</f>
        <v>2.7739333333333343</v>
      </c>
    </row>
    <row r="94" spans="2:6" x14ac:dyDescent="0.5">
      <c r="B94" s="276">
        <f t="shared" si="6"/>
        <v>7.3000000000000051E-2</v>
      </c>
      <c r="C94" s="276">
        <f t="shared" si="7"/>
        <v>0.92699999999999994</v>
      </c>
      <c r="D94" s="277"/>
      <c r="E94" s="278">
        <f>SQRT(((B94*'Fig. 2.7'!$B$19)^2)+((C94*'Fig. 2.7'!$C$19)^2)+(2*B94*C94*'Fig. 2.7'!$B$19*'Fig. 2.7'!$C$19*'Fig. 2.7'!$B$21))</f>
        <v>3.7084053885304678</v>
      </c>
      <c r="F94" s="278">
        <f>+(B94*'Fig. 2.7'!$B$18)+(C94*'Fig. 2.7'!$C$18)</f>
        <v>2.7835250000000009</v>
      </c>
    </row>
    <row r="95" spans="2:6" x14ac:dyDescent="0.5">
      <c r="B95" s="276">
        <f t="shared" si="6"/>
        <v>7.4000000000000052E-2</v>
      </c>
      <c r="C95" s="276">
        <f t="shared" si="7"/>
        <v>0.92599999999999993</v>
      </c>
      <c r="D95" s="277"/>
      <c r="E95" s="278">
        <f>SQRT(((B95*'Fig. 2.7'!$B$19)^2)+((C95*'Fig. 2.7'!$C$19)^2)+(2*B95*C95*'Fig. 2.7'!$B$19*'Fig. 2.7'!$C$19*'Fig. 2.7'!$B$21))</f>
        <v>3.6933875630112332</v>
      </c>
      <c r="F95" s="278">
        <f>+(B95*'Fig. 2.7'!$B$18)+(C95*'Fig. 2.7'!$C$18)</f>
        <v>2.7931166666666676</v>
      </c>
    </row>
    <row r="96" spans="2:6" x14ac:dyDescent="0.5">
      <c r="B96" s="276">
        <f t="shared" si="6"/>
        <v>7.5000000000000053E-2</v>
      </c>
      <c r="C96" s="276">
        <f t="shared" si="7"/>
        <v>0.92499999999999993</v>
      </c>
      <c r="D96" s="277"/>
      <c r="E96" s="278">
        <f>SQRT(((B96*'Fig. 2.7'!$B$19)^2)+((C96*'Fig. 2.7'!$C$19)^2)+(2*B96*C96*'Fig. 2.7'!$B$19*'Fig. 2.7'!$C$19*'Fig. 2.7'!$B$21))</f>
        <v>3.678453457502914</v>
      </c>
      <c r="F96" s="278">
        <f>+(B96*'Fig. 2.7'!$B$18)+(C96*'Fig. 2.7'!$C$18)</f>
        <v>2.8027083333333342</v>
      </c>
    </row>
    <row r="97" spans="2:6" x14ac:dyDescent="0.5">
      <c r="B97" s="276">
        <f t="shared" si="6"/>
        <v>7.6000000000000054E-2</v>
      </c>
      <c r="C97" s="276">
        <f t="shared" si="7"/>
        <v>0.92399999999999993</v>
      </c>
      <c r="D97" s="277"/>
      <c r="E97" s="278">
        <f>SQRT(((B97*'Fig. 2.7'!$B$19)^2)+((C97*'Fig. 2.7'!$C$19)^2)+(2*B97*C97*'Fig. 2.7'!$B$19*'Fig. 2.7'!$C$19*'Fig. 2.7'!$B$21))</f>
        <v>3.6636040958200002</v>
      </c>
      <c r="F97" s="278">
        <f>+(B97*'Fig. 2.7'!$B$18)+(C97*'Fig. 2.7'!$C$18)</f>
        <v>2.8123000000000009</v>
      </c>
    </row>
    <row r="98" spans="2:6" x14ac:dyDescent="0.5">
      <c r="B98" s="276">
        <f t="shared" si="6"/>
        <v>7.7000000000000055E-2</v>
      </c>
      <c r="C98" s="276">
        <f t="shared" si="7"/>
        <v>0.92299999999999993</v>
      </c>
      <c r="D98" s="277"/>
      <c r="E98" s="278">
        <f>SQRT(((B98*'Fig. 2.7'!$B$19)^2)+((C98*'Fig. 2.7'!$C$19)^2)+(2*B98*C98*'Fig. 2.7'!$B$19*'Fig. 2.7'!$C$19*'Fig. 2.7'!$B$21))</f>
        <v>3.6488405125858634</v>
      </c>
      <c r="F98" s="278">
        <f>+(B98*'Fig. 2.7'!$B$18)+(C98*'Fig. 2.7'!$C$18)</f>
        <v>2.8218916666666676</v>
      </c>
    </row>
    <row r="99" spans="2:6" x14ac:dyDescent="0.5">
      <c r="B99" s="276">
        <f t="shared" si="6"/>
        <v>7.8000000000000055E-2</v>
      </c>
      <c r="C99" s="276">
        <f t="shared" si="7"/>
        <v>0.92199999999999993</v>
      </c>
      <c r="D99" s="277"/>
      <c r="E99" s="278">
        <f>SQRT(((B99*'Fig. 2.7'!$B$19)^2)+((C99*'Fig. 2.7'!$C$19)^2)+(2*B99*C99*'Fig. 2.7'!$B$19*'Fig. 2.7'!$C$19*'Fig. 2.7'!$B$21))</f>
        <v>3.6341637532108404</v>
      </c>
      <c r="F99" s="278">
        <f>+(B99*'Fig. 2.7'!$B$18)+(C99*'Fig. 2.7'!$C$18)</f>
        <v>2.8314833333333342</v>
      </c>
    </row>
    <row r="100" spans="2:6" x14ac:dyDescent="0.5">
      <c r="B100" s="276">
        <f t="shared" si="6"/>
        <v>7.9000000000000056E-2</v>
      </c>
      <c r="C100" s="276">
        <f t="shared" si="7"/>
        <v>0.92099999999999993</v>
      </c>
      <c r="D100" s="277"/>
      <c r="E100" s="278">
        <f>SQRT(((B100*'Fig. 2.7'!$B$19)^2)+((C100*'Fig. 2.7'!$C$19)^2)+(2*B100*C100*'Fig. 2.7'!$B$19*'Fig. 2.7'!$C$19*'Fig. 2.7'!$B$21))</f>
        <v>3.6195748738629501</v>
      </c>
      <c r="F100" s="278">
        <f>+(B100*'Fig. 2.7'!$B$18)+(C100*'Fig. 2.7'!$C$18)</f>
        <v>2.8410750000000009</v>
      </c>
    </row>
    <row r="101" spans="2:6" x14ac:dyDescent="0.5">
      <c r="B101" s="276">
        <f t="shared" si="6"/>
        <v>8.0000000000000057E-2</v>
      </c>
      <c r="C101" s="276">
        <f t="shared" si="7"/>
        <v>0.91999999999999993</v>
      </c>
      <c r="D101" s="277"/>
      <c r="E101" s="278">
        <f>SQRT(((B101*'Fig. 2.7'!$B$19)^2)+((C101*'Fig. 2.7'!$C$19)^2)+(2*B101*C101*'Fig. 2.7'!$B$19*'Fig. 2.7'!$C$19*'Fig. 2.7'!$B$21))</f>
        <v>3.6050749414309435</v>
      </c>
      <c r="F101" s="278">
        <f>+(B101*'Fig. 2.7'!$B$18)+(C101*'Fig. 2.7'!$C$18)</f>
        <v>2.8506666666666676</v>
      </c>
    </row>
    <row r="102" spans="2:6" x14ac:dyDescent="0.5">
      <c r="B102" s="276">
        <f t="shared" si="6"/>
        <v>8.1000000000000058E-2</v>
      </c>
      <c r="C102" s="276">
        <f t="shared" si="7"/>
        <v>0.91899999999999993</v>
      </c>
      <c r="D102" s="277"/>
      <c r="E102" s="278">
        <f>SQRT(((B102*'Fig. 2.7'!$B$19)^2)+((C102*'Fig. 2.7'!$C$19)^2)+(2*B102*C102*'Fig. 2.7'!$B$19*'Fig. 2.7'!$C$19*'Fig. 2.7'!$B$21))</f>
        <v>3.5906650334793837</v>
      </c>
      <c r="F102" s="278">
        <f>+(B102*'Fig. 2.7'!$B$18)+(C102*'Fig. 2.7'!$C$18)</f>
        <v>2.8602583333333342</v>
      </c>
    </row>
    <row r="103" spans="2:6" x14ac:dyDescent="0.5">
      <c r="B103" s="276">
        <f t="shared" si="6"/>
        <v>8.2000000000000059E-2</v>
      </c>
      <c r="C103" s="276">
        <f t="shared" si="7"/>
        <v>0.91799999999999993</v>
      </c>
      <c r="D103" s="277"/>
      <c r="E103" s="278">
        <f>SQRT(((B103*'Fig. 2.7'!$B$19)^2)+((C103*'Fig. 2.7'!$C$19)^2)+(2*B103*C103*'Fig. 2.7'!$B$19*'Fig. 2.7'!$C$19*'Fig. 2.7'!$B$21))</f>
        <v>3.5763462381954203</v>
      </c>
      <c r="F103" s="278">
        <f>+(B103*'Fig. 2.7'!$B$18)+(C103*'Fig. 2.7'!$C$18)</f>
        <v>2.8698500000000009</v>
      </c>
    </row>
    <row r="104" spans="2:6" x14ac:dyDescent="0.5">
      <c r="B104" s="276">
        <f t="shared" si="6"/>
        <v>8.300000000000006E-2</v>
      </c>
      <c r="C104" s="276">
        <f t="shared" si="7"/>
        <v>0.91699999999999993</v>
      </c>
      <c r="D104" s="277"/>
      <c r="E104" s="278">
        <f>SQRT(((B104*'Fig. 2.7'!$B$19)^2)+((C104*'Fig. 2.7'!$C$19)^2)+(2*B104*C104*'Fig. 2.7'!$B$19*'Fig. 2.7'!$C$19*'Fig. 2.7'!$B$21))</f>
        <v>3.5621196543269593</v>
      </c>
      <c r="F104" s="278">
        <f>+(B104*'Fig. 2.7'!$B$18)+(C104*'Fig. 2.7'!$C$18)</f>
        <v>2.8794416666666676</v>
      </c>
    </row>
    <row r="105" spans="2:6" x14ac:dyDescent="0.5">
      <c r="B105" s="276">
        <f t="shared" si="6"/>
        <v>8.4000000000000061E-2</v>
      </c>
      <c r="C105" s="276">
        <f t="shared" si="7"/>
        <v>0.91599999999999993</v>
      </c>
      <c r="D105" s="277"/>
      <c r="E105" s="278">
        <f>SQRT(((B105*'Fig. 2.7'!$B$19)^2)+((C105*'Fig. 2.7'!$C$19)^2)+(2*B105*C105*'Fig. 2.7'!$B$19*'Fig. 2.7'!$C$19*'Fig. 2.7'!$B$21))</f>
        <v>3.5479863911118863</v>
      </c>
      <c r="F105" s="278">
        <f>+(B105*'Fig. 2.7'!$B$18)+(C105*'Fig. 2.7'!$C$18)</f>
        <v>2.8890333333333342</v>
      </c>
    </row>
    <row r="106" spans="2:6" x14ac:dyDescent="0.5">
      <c r="B106" s="276">
        <f t="shared" si="6"/>
        <v>8.5000000000000062E-2</v>
      </c>
      <c r="C106" s="276">
        <f t="shared" si="7"/>
        <v>0.91499999999999992</v>
      </c>
      <c r="D106" s="277"/>
      <c r="E106" s="278">
        <f>SQRT(((B106*'Fig. 2.7'!$B$19)^2)+((C106*'Fig. 2.7'!$C$19)^2)+(2*B106*C106*'Fig. 2.7'!$B$19*'Fig. 2.7'!$C$19*'Fig. 2.7'!$B$21))</f>
        <v>3.5339475681980232</v>
      </c>
      <c r="F106" s="278">
        <f>+(B106*'Fig. 2.7'!$B$18)+(C106*'Fig. 2.7'!$C$18)</f>
        <v>2.8986250000000009</v>
      </c>
    </row>
    <row r="107" spans="2:6" x14ac:dyDescent="0.5">
      <c r="B107" s="276">
        <f t="shared" si="6"/>
        <v>8.6000000000000063E-2</v>
      </c>
      <c r="C107" s="276">
        <f t="shared" si="7"/>
        <v>0.91399999999999992</v>
      </c>
      <c r="D107" s="277"/>
      <c r="E107" s="278">
        <f>SQRT(((B107*'Fig. 2.7'!$B$19)^2)+((C107*'Fig. 2.7'!$C$19)^2)+(2*B107*C107*'Fig. 2.7'!$B$19*'Fig. 2.7'!$C$19*'Fig. 2.7'!$B$21))</f>
        <v>3.520004315553483</v>
      </c>
      <c r="F107" s="278">
        <f>+(B107*'Fig. 2.7'!$B$18)+(C107*'Fig. 2.7'!$C$18)</f>
        <v>2.9082166666666676</v>
      </c>
    </row>
    <row r="108" spans="2:6" x14ac:dyDescent="0.5">
      <c r="B108" s="276">
        <f t="shared" si="6"/>
        <v>8.7000000000000063E-2</v>
      </c>
      <c r="C108" s="276">
        <f t="shared" si="7"/>
        <v>0.91299999999999992</v>
      </c>
      <c r="D108" s="277"/>
      <c r="E108" s="278">
        <f>SQRT(((B108*'Fig. 2.7'!$B$19)^2)+((C108*'Fig. 2.7'!$C$19)^2)+(2*B108*C108*'Fig. 2.7'!$B$19*'Fig. 2.7'!$C$19*'Fig. 2.7'!$B$21))</f>
        <v>3.5061577733670819</v>
      </c>
      <c r="F108" s="278">
        <f>+(B108*'Fig. 2.7'!$B$18)+(C108*'Fig. 2.7'!$C$18)</f>
        <v>2.9178083333333342</v>
      </c>
    </row>
    <row r="109" spans="2:6" x14ac:dyDescent="0.5">
      <c r="B109" s="276">
        <f t="shared" si="6"/>
        <v>8.8000000000000064E-2</v>
      </c>
      <c r="C109" s="276">
        <f t="shared" si="7"/>
        <v>0.91199999999999992</v>
      </c>
      <c r="D109" s="277"/>
      <c r="E109" s="278">
        <f>SQRT(((B109*'Fig. 2.7'!$B$19)^2)+((C109*'Fig. 2.7'!$C$19)^2)+(2*B109*C109*'Fig. 2.7'!$B$19*'Fig. 2.7'!$C$19*'Fig. 2.7'!$B$21))</f>
        <v>3.4924090919384767</v>
      </c>
      <c r="F109" s="278">
        <f>+(B109*'Fig. 2.7'!$B$18)+(C109*'Fig. 2.7'!$C$18)</f>
        <v>2.9274000000000009</v>
      </c>
    </row>
    <row r="110" spans="2:6" x14ac:dyDescent="0.5">
      <c r="B110" s="276">
        <f t="shared" si="6"/>
        <v>8.9000000000000065E-2</v>
      </c>
      <c r="C110" s="276">
        <f t="shared" si="7"/>
        <v>0.91099999999999992</v>
      </c>
      <c r="D110" s="277"/>
      <c r="E110" s="278">
        <f>SQRT(((B110*'Fig. 2.7'!$B$19)^2)+((C110*'Fig. 2.7'!$C$19)^2)+(2*B110*C110*'Fig. 2.7'!$B$19*'Fig. 2.7'!$C$19*'Fig. 2.7'!$B$21))</f>
        <v>3.4787594315576791</v>
      </c>
      <c r="F110" s="278">
        <f>+(B110*'Fig. 2.7'!$B$18)+(C110*'Fig. 2.7'!$C$18)</f>
        <v>2.9369916666666676</v>
      </c>
    </row>
    <row r="111" spans="2:6" x14ac:dyDescent="0.5">
      <c r="B111" s="276">
        <f t="shared" si="6"/>
        <v>9.0000000000000066E-2</v>
      </c>
      <c r="C111" s="276">
        <f t="shared" si="7"/>
        <v>0.90999999999999992</v>
      </c>
      <c r="D111" s="277"/>
      <c r="E111" s="278">
        <f>SQRT(((B111*'Fig. 2.7'!$B$19)^2)+((C111*'Fig. 2.7'!$C$19)^2)+(2*B111*C111*'Fig. 2.7'!$B$19*'Fig. 2.7'!$C$19*'Fig. 2.7'!$B$21))</f>
        <v>3.4652099623736103</v>
      </c>
      <c r="F111" s="278">
        <f>+(B111*'Fig. 2.7'!$B$18)+(C111*'Fig. 2.7'!$C$18)</f>
        <v>2.9465833333333342</v>
      </c>
    </row>
    <row r="112" spans="2:6" x14ac:dyDescent="0.5">
      <c r="B112" s="276">
        <f t="shared" si="6"/>
        <v>9.1000000000000067E-2</v>
      </c>
      <c r="C112" s="276">
        <f t="shared" si="7"/>
        <v>0.90899999999999992</v>
      </c>
      <c r="D112" s="277"/>
      <c r="E112" s="278">
        <f>SQRT(((B112*'Fig. 2.7'!$B$19)^2)+((C112*'Fig. 2.7'!$C$19)^2)+(2*B112*C112*'Fig. 2.7'!$B$19*'Fig. 2.7'!$C$19*'Fig. 2.7'!$B$21))</f>
        <v>3.4517618642513552</v>
      </c>
      <c r="F112" s="278">
        <f>+(B112*'Fig. 2.7'!$B$18)+(C112*'Fig. 2.7'!$C$18)</f>
        <v>2.9561750000000009</v>
      </c>
    </row>
    <row r="113" spans="2:6" x14ac:dyDescent="0.5">
      <c r="B113" s="276">
        <f t="shared" si="6"/>
        <v>9.2000000000000068E-2</v>
      </c>
      <c r="C113" s="276">
        <f t="shared" si="7"/>
        <v>0.90799999999999992</v>
      </c>
      <c r="D113" s="277"/>
      <c r="E113" s="278">
        <f>SQRT(((B113*'Fig. 2.7'!$B$19)^2)+((C113*'Fig. 2.7'!$C$19)^2)+(2*B113*C113*'Fig. 2.7'!$B$19*'Fig. 2.7'!$C$19*'Fig. 2.7'!$B$21))</f>
        <v>3.4384163266177508</v>
      </c>
      <c r="F113" s="278">
        <f>+(B113*'Fig. 2.7'!$B$18)+(C113*'Fig. 2.7'!$C$18)</f>
        <v>2.9657666666666676</v>
      </c>
    </row>
    <row r="114" spans="2:6" x14ac:dyDescent="0.5">
      <c r="B114" s="276">
        <f t="shared" si="6"/>
        <v>9.3000000000000069E-2</v>
      </c>
      <c r="C114" s="276">
        <f t="shared" si="7"/>
        <v>0.90699999999999992</v>
      </c>
      <c r="D114" s="277"/>
      <c r="E114" s="278">
        <f>SQRT(((B114*'Fig. 2.7'!$B$19)^2)+((C114*'Fig. 2.7'!$C$19)^2)+(2*B114*C114*'Fig. 2.7'!$B$19*'Fig. 2.7'!$C$19*'Fig. 2.7'!$B$21))</f>
        <v>3.4251745482950011</v>
      </c>
      <c r="F114" s="278">
        <f>+(B114*'Fig. 2.7'!$B$18)+(C114*'Fig. 2.7'!$C$18)</f>
        <v>2.9753583333333342</v>
      </c>
    </row>
    <row r="115" spans="2:6" x14ac:dyDescent="0.5">
      <c r="B115" s="276">
        <f t="shared" si="6"/>
        <v>9.400000000000007E-2</v>
      </c>
      <c r="C115" s="276">
        <f t="shared" si="7"/>
        <v>0.90599999999999992</v>
      </c>
      <c r="D115" s="277"/>
      <c r="E115" s="278">
        <f>SQRT(((B115*'Fig. 2.7'!$B$19)^2)+((C115*'Fig. 2.7'!$C$19)^2)+(2*B115*C115*'Fig. 2.7'!$B$19*'Fig. 2.7'!$C$19*'Fig. 2.7'!$B$21))</f>
        <v>3.4120377373219481</v>
      </c>
      <c r="F115" s="278">
        <f>+(B115*'Fig. 2.7'!$B$18)+(C115*'Fig. 2.7'!$C$18)</f>
        <v>2.9849500000000013</v>
      </c>
    </row>
    <row r="116" spans="2:6" x14ac:dyDescent="0.5">
      <c r="B116" s="276">
        <f t="shared" si="6"/>
        <v>9.500000000000007E-2</v>
      </c>
      <c r="C116" s="276">
        <f t="shared" si="7"/>
        <v>0.90499999999999992</v>
      </c>
      <c r="D116" s="277"/>
      <c r="E116" s="278">
        <f>SQRT(((B116*'Fig. 2.7'!$B$19)^2)+((C116*'Fig. 2.7'!$C$19)^2)+(2*B116*C116*'Fig. 2.7'!$B$19*'Fig. 2.7'!$C$19*'Fig. 2.7'!$B$21))</f>
        <v>3.3990071107626627</v>
      </c>
      <c r="F116" s="278">
        <f>+(B116*'Fig. 2.7'!$B$18)+(C116*'Fig. 2.7'!$C$18)</f>
        <v>2.9945416666666675</v>
      </c>
    </row>
    <row r="117" spans="2:6" x14ac:dyDescent="0.5">
      <c r="B117" s="276">
        <f t="shared" si="6"/>
        <v>9.6000000000000071E-2</v>
      </c>
      <c r="C117" s="276">
        <f t="shared" si="7"/>
        <v>0.90399999999999991</v>
      </c>
      <c r="D117" s="277"/>
      <c r="E117" s="278">
        <f>SQRT(((B117*'Fig. 2.7'!$B$19)^2)+((C117*'Fig. 2.7'!$C$19)^2)+(2*B117*C117*'Fig. 2.7'!$B$19*'Fig. 2.7'!$C$19*'Fig. 2.7'!$B$21))</f>
        <v>3.3860838945020322</v>
      </c>
      <c r="F117" s="278">
        <f>+(B117*'Fig. 2.7'!$B$18)+(C117*'Fig. 2.7'!$C$18)</f>
        <v>3.0041333333333347</v>
      </c>
    </row>
    <row r="118" spans="2:6" x14ac:dyDescent="0.5">
      <c r="B118" s="276">
        <f t="shared" si="6"/>
        <v>9.7000000000000072E-2</v>
      </c>
      <c r="C118" s="276">
        <f t="shared" si="7"/>
        <v>0.90299999999999991</v>
      </c>
      <c r="D118" s="277"/>
      <c r="E118" s="278">
        <f>SQRT(((B118*'Fig. 2.7'!$B$19)^2)+((C118*'Fig. 2.7'!$C$19)^2)+(2*B118*C118*'Fig. 2.7'!$B$19*'Fig. 2.7'!$C$19*'Fig. 2.7'!$B$21))</f>
        <v>3.3732693230280049</v>
      </c>
      <c r="F118" s="278">
        <f>+(B118*'Fig. 2.7'!$B$18)+(C118*'Fig. 2.7'!$C$18)</f>
        <v>3.0137250000000009</v>
      </c>
    </row>
    <row r="119" spans="2:6" x14ac:dyDescent="0.5">
      <c r="B119" s="276">
        <f t="shared" si="6"/>
        <v>9.8000000000000073E-2</v>
      </c>
      <c r="C119" s="276">
        <f t="shared" si="7"/>
        <v>0.90199999999999991</v>
      </c>
      <c r="D119" s="277"/>
      <c r="E119" s="278">
        <f>SQRT(((B119*'Fig. 2.7'!$B$19)^2)+((C119*'Fig. 2.7'!$C$19)^2)+(2*B119*C119*'Fig. 2.7'!$B$19*'Fig. 2.7'!$C$19*'Fig. 2.7'!$B$21))</f>
        <v>3.360564639200148</v>
      </c>
      <c r="F119" s="278">
        <f>+(B119*'Fig. 2.7'!$B$18)+(C119*'Fig. 2.7'!$C$18)</f>
        <v>3.023316666666668</v>
      </c>
    </row>
    <row r="120" spans="2:6" x14ac:dyDescent="0.5">
      <c r="B120" s="276">
        <f t="shared" si="6"/>
        <v>9.9000000000000074E-2</v>
      </c>
      <c r="C120" s="276">
        <f t="shared" si="7"/>
        <v>0.90099999999999991</v>
      </c>
      <c r="D120" s="277"/>
      <c r="E120" s="278">
        <f>SQRT(((B120*'Fig. 2.7'!$B$19)^2)+((C120*'Fig. 2.7'!$C$19)^2)+(2*B120*C120*'Fig. 2.7'!$B$19*'Fig. 2.7'!$C$19*'Fig. 2.7'!$B$21))</f>
        <v>3.3479710940042291</v>
      </c>
      <c r="F120" s="278">
        <f>+(B120*'Fig. 2.7'!$B$18)+(C120*'Fig. 2.7'!$C$18)</f>
        <v>3.0329083333333342</v>
      </c>
    </row>
    <row r="121" spans="2:6" x14ac:dyDescent="0.5">
      <c r="B121" s="276">
        <f t="shared" si="6"/>
        <v>0.10000000000000007</v>
      </c>
      <c r="C121" s="276">
        <f t="shared" si="7"/>
        <v>0.89999999999999991</v>
      </c>
      <c r="D121" s="277"/>
      <c r="E121" s="278">
        <f>SQRT(((B121*'Fig. 2.7'!$B$19)^2)+((C121*'Fig. 2.7'!$C$19)^2)+(2*B121*C121*'Fig. 2.7'!$B$19*'Fig. 2.7'!$C$19*'Fig. 2.7'!$B$21))</f>
        <v>3.335489946292475</v>
      </c>
      <c r="F121" s="278">
        <f>+(B121*'Fig. 2.7'!$B$18)+(C121*'Fig. 2.7'!$C$18)</f>
        <v>3.0425000000000013</v>
      </c>
    </row>
    <row r="122" spans="2:6" x14ac:dyDescent="0.5">
      <c r="B122" s="276">
        <f t="shared" si="6"/>
        <v>0.10100000000000008</v>
      </c>
      <c r="C122" s="276">
        <f t="shared" si="7"/>
        <v>0.89899999999999991</v>
      </c>
      <c r="D122" s="277"/>
      <c r="E122" s="278">
        <f>SQRT(((B122*'Fig. 2.7'!$B$19)^2)+((C122*'Fig. 2.7'!$C$19)^2)+(2*B122*C122*'Fig. 2.7'!$B$19*'Fig. 2.7'!$C$19*'Fig. 2.7'!$B$21))</f>
        <v>3.3231224625092177</v>
      </c>
      <c r="F122" s="278">
        <f>+(B122*'Fig. 2.7'!$B$18)+(C122*'Fig. 2.7'!$C$18)</f>
        <v>3.0520916666666675</v>
      </c>
    </row>
    <row r="123" spans="2:6" x14ac:dyDescent="0.5">
      <c r="B123" s="276">
        <f t="shared" si="6"/>
        <v>0.10200000000000008</v>
      </c>
      <c r="C123" s="276">
        <f t="shared" si="7"/>
        <v>0.89799999999999991</v>
      </c>
      <c r="D123" s="277"/>
      <c r="E123" s="278">
        <f>SQRT(((B123*'Fig. 2.7'!$B$19)^2)+((C123*'Fig. 2.7'!$C$19)^2)+(2*B123*C123*'Fig. 2.7'!$B$19*'Fig. 2.7'!$C$19*'Fig. 2.7'!$B$21))</f>
        <v>3.3108699164016278</v>
      </c>
      <c r="F123" s="278">
        <f>+(B123*'Fig. 2.7'!$B$18)+(C123*'Fig. 2.7'!$C$18)</f>
        <v>3.0616833333333346</v>
      </c>
    </row>
    <row r="124" spans="2:6" x14ac:dyDescent="0.5">
      <c r="B124" s="276">
        <f t="shared" si="6"/>
        <v>0.10300000000000008</v>
      </c>
      <c r="C124" s="276">
        <f t="shared" si="7"/>
        <v>0.89699999999999991</v>
      </c>
      <c r="D124" s="277"/>
      <c r="E124" s="278">
        <f>SQRT(((B124*'Fig. 2.7'!$B$19)^2)+((C124*'Fig. 2.7'!$C$19)^2)+(2*B124*C124*'Fig. 2.7'!$B$19*'Fig. 2.7'!$C$19*'Fig. 2.7'!$B$21))</f>
        <v>3.2987335887152471</v>
      </c>
      <c r="F124" s="278">
        <f>+(B124*'Fig. 2.7'!$B$18)+(C124*'Fig. 2.7'!$C$18)</f>
        <v>3.0712750000000009</v>
      </c>
    </row>
    <row r="125" spans="2:6" x14ac:dyDescent="0.5">
      <c r="B125" s="276">
        <f t="shared" si="6"/>
        <v>0.10400000000000008</v>
      </c>
      <c r="C125" s="276">
        <f t="shared" si="7"/>
        <v>0.89599999999999991</v>
      </c>
      <c r="D125" s="277"/>
      <c r="E125" s="278">
        <f>SQRT(((B125*'Fig. 2.7'!$B$19)^2)+((C125*'Fig. 2.7'!$C$19)^2)+(2*B125*C125*'Fig. 2.7'!$B$19*'Fig. 2.7'!$C$19*'Fig. 2.7'!$B$21))</f>
        <v>3.2867147668740397</v>
      </c>
      <c r="F125" s="278">
        <f>+(B125*'Fig. 2.7'!$B$18)+(C125*'Fig. 2.7'!$C$18)</f>
        <v>3.080866666666668</v>
      </c>
    </row>
    <row r="126" spans="2:6" x14ac:dyDescent="0.5">
      <c r="B126" s="276">
        <f t="shared" si="6"/>
        <v>0.10500000000000008</v>
      </c>
      <c r="C126" s="276">
        <f t="shared" si="7"/>
        <v>0.89499999999999991</v>
      </c>
      <c r="D126" s="277"/>
      <c r="E126" s="278">
        <f>SQRT(((B126*'Fig. 2.7'!$B$19)^2)+((C126*'Fig. 2.7'!$C$19)^2)+(2*B126*C126*'Fig. 2.7'!$B$19*'Fig. 2.7'!$C$19*'Fig. 2.7'!$B$21))</f>
        <v>3.2748147446447131</v>
      </c>
      <c r="F126" s="278">
        <f>+(B126*'Fig. 2.7'!$B$18)+(C126*'Fig. 2.7'!$C$18)</f>
        <v>3.0904583333333342</v>
      </c>
    </row>
    <row r="127" spans="2:6" x14ac:dyDescent="0.5">
      <c r="B127" s="276">
        <f t="shared" si="6"/>
        <v>0.10600000000000008</v>
      </c>
      <c r="C127" s="276">
        <f t="shared" si="7"/>
        <v>0.89399999999999991</v>
      </c>
      <c r="D127" s="277"/>
      <c r="E127" s="278">
        <f>SQRT(((B127*'Fig. 2.7'!$B$19)^2)+((C127*'Fig. 2.7'!$C$19)^2)+(2*B127*C127*'Fig. 2.7'!$B$19*'Fig. 2.7'!$C$19*'Fig. 2.7'!$B$21))</f>
        <v>3.2630348217850527</v>
      </c>
      <c r="F127" s="278">
        <f>+(B127*'Fig. 2.7'!$B$18)+(C127*'Fig. 2.7'!$C$18)</f>
        <v>3.1000500000000013</v>
      </c>
    </row>
    <row r="128" spans="2:6" x14ac:dyDescent="0.5">
      <c r="B128" s="276">
        <f t="shared" si="6"/>
        <v>0.10700000000000008</v>
      </c>
      <c r="C128" s="276">
        <f t="shared" si="7"/>
        <v>0.8929999999999999</v>
      </c>
      <c r="D128" s="277"/>
      <c r="E128" s="278">
        <f>SQRT(((B128*'Fig. 2.7'!$B$19)^2)+((C128*'Fig. 2.7'!$C$19)^2)+(2*B128*C128*'Fig. 2.7'!$B$19*'Fig. 2.7'!$C$19*'Fig. 2.7'!$B$21))</f>
        <v>3.2513763036760368</v>
      </c>
      <c r="F128" s="278">
        <f>+(B128*'Fig. 2.7'!$B$18)+(C128*'Fig. 2.7'!$C$18)</f>
        <v>3.1096416666666675</v>
      </c>
    </row>
    <row r="129" spans="2:6" x14ac:dyDescent="0.5">
      <c r="B129" s="276">
        <f t="shared" si="6"/>
        <v>0.10800000000000008</v>
      </c>
      <c r="C129" s="276">
        <f t="shared" si="7"/>
        <v>0.8919999999999999</v>
      </c>
      <c r="D129" s="277"/>
      <c r="E129" s="278">
        <f>SQRT(((B129*'Fig. 2.7'!$B$19)^2)+((C129*'Fig. 2.7'!$C$19)^2)+(2*B129*C129*'Fig. 2.7'!$B$19*'Fig. 2.7'!$C$19*'Fig. 2.7'!$B$21))</f>
        <v>3.2398405009375293</v>
      </c>
      <c r="F129" s="278">
        <f>+(B129*'Fig. 2.7'!$B$18)+(C129*'Fig. 2.7'!$C$18)</f>
        <v>3.1192333333333346</v>
      </c>
    </row>
    <row r="130" spans="2:6" x14ac:dyDescent="0.5">
      <c r="B130" s="276">
        <f t="shared" si="6"/>
        <v>0.10900000000000008</v>
      </c>
      <c r="C130" s="276">
        <f t="shared" si="7"/>
        <v>0.8909999999999999</v>
      </c>
      <c r="D130" s="277"/>
      <c r="E130" s="278">
        <f>SQRT(((B130*'Fig. 2.7'!$B$19)^2)+((C130*'Fig. 2.7'!$C$19)^2)+(2*B130*C130*'Fig. 2.7'!$B$19*'Fig. 2.7'!$C$19*'Fig. 2.7'!$B$21))</f>
        <v>3.2284287290273386</v>
      </c>
      <c r="F130" s="278">
        <f>+(B130*'Fig. 2.7'!$B$18)+(C130*'Fig. 2.7'!$C$18)</f>
        <v>3.1288250000000013</v>
      </c>
    </row>
    <row r="131" spans="2:6" x14ac:dyDescent="0.5">
      <c r="B131" s="276">
        <f t="shared" si="6"/>
        <v>0.11000000000000008</v>
      </c>
      <c r="C131" s="276">
        <f t="shared" si="7"/>
        <v>0.8899999999999999</v>
      </c>
      <c r="D131" s="277"/>
      <c r="E131" s="278">
        <f>SQRT(((B131*'Fig. 2.7'!$B$19)^2)+((C131*'Fig. 2.7'!$C$19)^2)+(2*B131*C131*'Fig. 2.7'!$B$19*'Fig. 2.7'!$C$19*'Fig. 2.7'!$B$21))</f>
        <v>3.2171423078234924</v>
      </c>
      <c r="F131" s="278">
        <f>+(B131*'Fig. 2.7'!$B$18)+(C131*'Fig. 2.7'!$C$18)</f>
        <v>3.138416666666668</v>
      </c>
    </row>
    <row r="132" spans="2:6" x14ac:dyDescent="0.5">
      <c r="B132" s="276">
        <f t="shared" si="6"/>
        <v>0.11100000000000008</v>
      </c>
      <c r="C132" s="276">
        <f t="shared" si="7"/>
        <v>0.8889999999999999</v>
      </c>
      <c r="D132" s="277"/>
      <c r="E132" s="278">
        <f>SQRT(((B132*'Fig. 2.7'!$B$19)^2)+((C132*'Fig. 2.7'!$C$19)^2)+(2*B132*C132*'Fig. 2.7'!$B$19*'Fig. 2.7'!$C$19*'Fig. 2.7'!$B$21))</f>
        <v>3.2059825611895496</v>
      </c>
      <c r="F132" s="278">
        <f>+(B132*'Fig. 2.7'!$B$18)+(C132*'Fig. 2.7'!$C$18)</f>
        <v>3.1480083333333346</v>
      </c>
    </row>
    <row r="133" spans="2:6" x14ac:dyDescent="0.5">
      <c r="B133" s="276">
        <f t="shared" si="6"/>
        <v>0.11200000000000009</v>
      </c>
      <c r="C133" s="276">
        <f t="shared" si="7"/>
        <v>0.8879999999999999</v>
      </c>
      <c r="D133" s="277"/>
      <c r="E133" s="278">
        <f>SQRT(((B133*'Fig. 2.7'!$B$19)^2)+((C133*'Fig. 2.7'!$C$19)^2)+(2*B133*C133*'Fig. 2.7'!$B$19*'Fig. 2.7'!$C$19*'Fig. 2.7'!$B$21))</f>
        <v>3.1949508165228457</v>
      </c>
      <c r="F133" s="278">
        <f>+(B133*'Fig. 2.7'!$B$18)+(C133*'Fig. 2.7'!$C$18)</f>
        <v>3.1576000000000013</v>
      </c>
    </row>
    <row r="134" spans="2:6" x14ac:dyDescent="0.5">
      <c r="B134" s="276">
        <f t="shared" si="6"/>
        <v>0.11300000000000009</v>
      </c>
      <c r="C134" s="276">
        <f t="shared" si="7"/>
        <v>0.8869999999999999</v>
      </c>
      <c r="D134" s="277"/>
      <c r="E134" s="278">
        <f>SQRT(((B134*'Fig. 2.7'!$B$19)^2)+((C134*'Fig. 2.7'!$C$19)^2)+(2*B134*C134*'Fig. 2.7'!$B$19*'Fig. 2.7'!$C$19*'Fig. 2.7'!$B$21))</f>
        <v>3.1840484042855457</v>
      </c>
      <c r="F134" s="278">
        <f>+(B134*'Fig. 2.7'!$B$18)+(C134*'Fig. 2.7'!$C$18)</f>
        <v>3.167191666666668</v>
      </c>
    </row>
    <row r="135" spans="2:6" x14ac:dyDescent="0.5">
      <c r="B135" s="276">
        <f t="shared" si="6"/>
        <v>0.11400000000000009</v>
      </c>
      <c r="C135" s="276">
        <f t="shared" si="7"/>
        <v>0.8859999999999999</v>
      </c>
      <c r="D135" s="277"/>
      <c r="E135" s="278">
        <f>SQRT(((B135*'Fig. 2.7'!$B$19)^2)+((C135*'Fig. 2.7'!$C$19)^2)+(2*B135*C135*'Fig. 2.7'!$B$19*'Fig. 2.7'!$C$19*'Fig. 2.7'!$B$21))</f>
        <v>3.1732766575184566</v>
      </c>
      <c r="F135" s="278">
        <f>+(B135*'Fig. 2.7'!$B$18)+(C135*'Fig. 2.7'!$C$18)</f>
        <v>3.1767833333333346</v>
      </c>
    </row>
    <row r="136" spans="2:6" x14ac:dyDescent="0.5">
      <c r="B136" s="276">
        <f t="shared" si="6"/>
        <v>0.11500000000000009</v>
      </c>
      <c r="C136" s="276">
        <f t="shared" si="7"/>
        <v>0.8849999999999999</v>
      </c>
      <c r="D136" s="277"/>
      <c r="E136" s="278">
        <f>SQRT(((B136*'Fig. 2.7'!$B$19)^2)+((C136*'Fig. 2.7'!$C$19)^2)+(2*B136*C136*'Fig. 2.7'!$B$19*'Fig. 2.7'!$C$19*'Fig. 2.7'!$B$21))</f>
        <v>3.1626369113375215</v>
      </c>
      <c r="F136" s="278">
        <f>+(B136*'Fig. 2.7'!$B$18)+(C136*'Fig. 2.7'!$C$18)</f>
        <v>3.1863750000000013</v>
      </c>
    </row>
    <row r="137" spans="2:6" x14ac:dyDescent="0.5">
      <c r="B137" s="276">
        <f t="shared" si="6"/>
        <v>0.11600000000000009</v>
      </c>
      <c r="C137" s="276">
        <f t="shared" si="7"/>
        <v>0.8839999999999999</v>
      </c>
      <c r="D137" s="277"/>
      <c r="E137" s="278">
        <f>SQRT(((B137*'Fig. 2.7'!$B$19)^2)+((C137*'Fig. 2.7'!$C$19)^2)+(2*B137*C137*'Fig. 2.7'!$B$19*'Fig. 2.7'!$C$19*'Fig. 2.7'!$B$21))</f>
        <v>3.1521305024129984</v>
      </c>
      <c r="F137" s="278">
        <f>+(B137*'Fig. 2.7'!$B$18)+(C137*'Fig. 2.7'!$C$18)</f>
        <v>3.195966666666668</v>
      </c>
    </row>
    <row r="138" spans="2:6" x14ac:dyDescent="0.5">
      <c r="B138" s="276">
        <f t="shared" si="6"/>
        <v>0.11700000000000009</v>
      </c>
      <c r="C138" s="276">
        <f t="shared" si="7"/>
        <v>0.8829999999999999</v>
      </c>
      <c r="D138" s="277"/>
      <c r="E138" s="278">
        <f>SQRT(((B138*'Fig. 2.7'!$B$19)^2)+((C138*'Fig. 2.7'!$C$19)^2)+(2*B138*C138*'Fig. 2.7'!$B$19*'Fig. 2.7'!$C$19*'Fig. 2.7'!$B$21))</f>
        <v>3.1417587684313295</v>
      </c>
      <c r="F138" s="278">
        <f>+(B138*'Fig. 2.7'!$B$18)+(C138*'Fig. 2.7'!$C$18)</f>
        <v>3.2055583333333346</v>
      </c>
    </row>
    <row r="139" spans="2:6" x14ac:dyDescent="0.5">
      <c r="B139" s="276">
        <f t="shared" si="6"/>
        <v>0.11800000000000009</v>
      </c>
      <c r="C139" s="276">
        <f t="shared" si="7"/>
        <v>0.8819999999999999</v>
      </c>
      <c r="D139" s="277"/>
      <c r="E139" s="278">
        <f>SQRT(((B139*'Fig. 2.7'!$B$19)^2)+((C139*'Fig. 2.7'!$C$19)^2)+(2*B139*C139*'Fig. 2.7'!$B$19*'Fig. 2.7'!$C$19*'Fig. 2.7'!$B$21))</f>
        <v>3.1315230475397624</v>
      </c>
      <c r="F139" s="278">
        <f>+(B139*'Fig. 2.7'!$B$18)+(C139*'Fig. 2.7'!$C$18)</f>
        <v>3.2151500000000013</v>
      </c>
    </row>
    <row r="140" spans="2:6" x14ac:dyDescent="0.5">
      <c r="B140" s="276">
        <f t="shared" si="6"/>
        <v>0.11900000000000009</v>
      </c>
      <c r="C140" s="276">
        <f t="shared" si="7"/>
        <v>0.88099999999999989</v>
      </c>
      <c r="D140" s="277"/>
      <c r="E140" s="278">
        <f>SQRT(((B140*'Fig. 2.7'!$B$19)^2)+((C140*'Fig. 2.7'!$C$19)^2)+(2*B140*C140*'Fig. 2.7'!$B$19*'Fig. 2.7'!$C$19*'Fig. 2.7'!$B$21))</f>
        <v>3.1214246777737791</v>
      </c>
      <c r="F140" s="278">
        <f>+(B140*'Fig. 2.7'!$B$18)+(C140*'Fig. 2.7'!$C$18)</f>
        <v>3.2247416666666679</v>
      </c>
    </row>
    <row r="141" spans="2:6" x14ac:dyDescent="0.5">
      <c r="B141" s="276">
        <f t="shared" si="6"/>
        <v>0.12000000000000009</v>
      </c>
      <c r="C141" s="276">
        <f t="shared" si="7"/>
        <v>0.87999999999999989</v>
      </c>
      <c r="D141" s="277"/>
      <c r="E141" s="278">
        <f>SQRT(((B141*'Fig. 2.7'!$B$19)^2)+((C141*'Fig. 2.7'!$C$19)^2)+(2*B141*C141*'Fig. 2.7'!$B$19*'Fig. 2.7'!$C$19*'Fig. 2.7'!$B$21))</f>
        <v>3.1114649964674852</v>
      </c>
      <c r="F141" s="278">
        <f>+(B141*'Fig. 2.7'!$B$18)+(C141*'Fig. 2.7'!$C$18)</f>
        <v>3.2343333333333346</v>
      </c>
    </row>
    <row r="142" spans="2:6" x14ac:dyDescent="0.5">
      <c r="B142" s="276">
        <f t="shared" si="6"/>
        <v>0.12100000000000009</v>
      </c>
      <c r="C142" s="276">
        <f t="shared" si="7"/>
        <v>0.87899999999999989</v>
      </c>
      <c r="D142" s="277"/>
      <c r="E142" s="278">
        <f>SQRT(((B142*'Fig. 2.7'!$B$19)^2)+((C142*'Fig. 2.7'!$C$19)^2)+(2*B142*C142*'Fig. 2.7'!$B$19*'Fig. 2.7'!$C$19*'Fig. 2.7'!$B$21))</f>
        <v>3.1016453396470935</v>
      </c>
      <c r="F142" s="278">
        <f>+(B142*'Fig. 2.7'!$B$18)+(C142*'Fig. 2.7'!$C$18)</f>
        <v>3.2439250000000013</v>
      </c>
    </row>
    <row r="143" spans="2:6" x14ac:dyDescent="0.5">
      <c r="B143" s="276">
        <f t="shared" si="6"/>
        <v>0.12200000000000009</v>
      </c>
      <c r="C143" s="276">
        <f t="shared" si="7"/>
        <v>0.87799999999999989</v>
      </c>
      <c r="D143" s="277"/>
      <c r="E143" s="278">
        <f>SQRT(((B143*'Fig. 2.7'!$B$19)^2)+((C143*'Fig. 2.7'!$C$19)^2)+(2*B143*C143*'Fig. 2.7'!$B$19*'Fig. 2.7'!$C$19*'Fig. 2.7'!$B$21))</f>
        <v>3.0919670414077034</v>
      </c>
      <c r="F143" s="278">
        <f>+(B143*'Fig. 2.7'!$B$18)+(C143*'Fig. 2.7'!$C$18)</f>
        <v>3.2535166666666679</v>
      </c>
    </row>
    <row r="144" spans="2:6" x14ac:dyDescent="0.5">
      <c r="B144" s="276">
        <f t="shared" si="6"/>
        <v>0.1230000000000001</v>
      </c>
      <c r="C144" s="276">
        <f t="shared" si="7"/>
        <v>0.87699999999999989</v>
      </c>
      <c r="D144" s="277"/>
      <c r="E144" s="278">
        <f>SQRT(((B144*'Fig. 2.7'!$B$19)^2)+((C144*'Fig. 2.7'!$C$19)^2)+(2*B144*C144*'Fig. 2.7'!$B$19*'Fig. 2.7'!$C$19*'Fig. 2.7'!$B$21))</f>
        <v>3.08243143327363</v>
      </c>
      <c r="F144" s="278">
        <f>+(B144*'Fig. 2.7'!$B$18)+(C144*'Fig. 2.7'!$C$18)</f>
        <v>3.2631083333333346</v>
      </c>
    </row>
    <row r="145" spans="2:6" x14ac:dyDescent="0.5">
      <c r="B145" s="276">
        <f t="shared" si="6"/>
        <v>0.1240000000000001</v>
      </c>
      <c r="C145" s="276">
        <f t="shared" si="7"/>
        <v>0.87599999999999989</v>
      </c>
      <c r="D145" s="277"/>
      <c r="E145" s="278">
        <f>SQRT(((B145*'Fig. 2.7'!$B$19)^2)+((C145*'Fig. 2.7'!$C$19)^2)+(2*B145*C145*'Fig. 2.7'!$B$19*'Fig. 2.7'!$C$19*'Fig. 2.7'!$B$21))</f>
        <v>3.0730398435425452</v>
      </c>
      <c r="F145" s="278">
        <f>+(B145*'Fig. 2.7'!$B$18)+(C145*'Fig. 2.7'!$C$18)</f>
        <v>3.2727000000000013</v>
      </c>
    </row>
    <row r="146" spans="2:6" x14ac:dyDescent="0.5">
      <c r="B146" s="276">
        <f t="shared" si="6"/>
        <v>0.12500000000000008</v>
      </c>
      <c r="C146" s="276">
        <f t="shared" si="7"/>
        <v>0.87499999999999989</v>
      </c>
      <c r="D146" s="277"/>
      <c r="E146" s="278">
        <f>SQRT(((B146*'Fig. 2.7'!$B$19)^2)+((C146*'Fig. 2.7'!$C$19)^2)+(2*B146*C146*'Fig. 2.7'!$B$19*'Fig. 2.7'!$C$19*'Fig. 2.7'!$B$21))</f>
        <v>3.063793596613765</v>
      </c>
      <c r="F146" s="278">
        <f>+(B146*'Fig. 2.7'!$B$18)+(C146*'Fig. 2.7'!$C$18)</f>
        <v>3.2822916666666675</v>
      </c>
    </row>
    <row r="147" spans="2:6" x14ac:dyDescent="0.5">
      <c r="B147" s="276">
        <f t="shared" si="6"/>
        <v>0.12600000000000008</v>
      </c>
      <c r="C147" s="276">
        <f t="shared" si="7"/>
        <v>0.87399999999999989</v>
      </c>
      <c r="D147" s="277"/>
      <c r="E147" s="278">
        <f>SQRT(((B147*'Fig. 2.7'!$B$19)^2)+((C147*'Fig. 2.7'!$C$19)^2)+(2*B147*C147*'Fig. 2.7'!$B$19*'Fig. 2.7'!$C$19*'Fig. 2.7'!$B$21))</f>
        <v>3.0546940123010469</v>
      </c>
      <c r="F147" s="278">
        <f>+(B147*'Fig. 2.7'!$B$18)+(C147*'Fig. 2.7'!$C$18)</f>
        <v>3.2918833333333346</v>
      </c>
    </row>
    <row r="148" spans="2:6" x14ac:dyDescent="0.5">
      <c r="B148" s="276">
        <f t="shared" si="6"/>
        <v>0.12700000000000009</v>
      </c>
      <c r="C148" s="276">
        <f t="shared" si="7"/>
        <v>0.87299999999999989</v>
      </c>
      <c r="D148" s="277"/>
      <c r="E148" s="278">
        <f>SQRT(((B148*'Fig. 2.7'!$B$19)^2)+((C148*'Fig. 2.7'!$C$19)^2)+(2*B148*C148*'Fig. 2.7'!$B$19*'Fig. 2.7'!$C$19*'Fig. 2.7'!$B$21))</f>
        <v>3.0457424051303299</v>
      </c>
      <c r="F148" s="278">
        <f>+(B148*'Fig. 2.7'!$B$18)+(C148*'Fig. 2.7'!$C$18)</f>
        <v>3.3014750000000013</v>
      </c>
    </row>
    <row r="149" spans="2:6" x14ac:dyDescent="0.5">
      <c r="B149" s="276">
        <f t="shared" si="6"/>
        <v>0.12800000000000009</v>
      </c>
      <c r="C149" s="276">
        <f t="shared" si="7"/>
        <v>0.87199999999999989</v>
      </c>
      <c r="D149" s="277"/>
      <c r="E149" s="278">
        <f>SQRT(((B149*'Fig. 2.7'!$B$19)^2)+((C149*'Fig. 2.7'!$C$19)^2)+(2*B149*C149*'Fig. 2.7'!$B$19*'Fig. 2.7'!$C$19*'Fig. 2.7'!$B$21))</f>
        <v>3.0369400836228468</v>
      </c>
      <c r="F149" s="278">
        <f>+(B149*'Fig. 2.7'!$B$18)+(C149*'Fig. 2.7'!$C$18)</f>
        <v>3.3110666666666679</v>
      </c>
    </row>
    <row r="150" spans="2:6" x14ac:dyDescent="0.5">
      <c r="B150" s="276">
        <f t="shared" si="6"/>
        <v>0.12900000000000009</v>
      </c>
      <c r="C150" s="276">
        <f t="shared" si="7"/>
        <v>0.87099999999999989</v>
      </c>
      <c r="D150" s="277"/>
      <c r="E150" s="278">
        <f>SQRT(((B150*'Fig. 2.7'!$B$19)^2)+((C150*'Fig. 2.7'!$C$19)^2)+(2*B150*C150*'Fig. 2.7'!$B$19*'Fig. 2.7'!$C$19*'Fig. 2.7'!$B$21))</f>
        <v>3.0282883495641655</v>
      </c>
      <c r="F150" s="278">
        <f>+(B150*'Fig. 2.7'!$B$18)+(C150*'Fig. 2.7'!$C$18)</f>
        <v>3.3206583333333346</v>
      </c>
    </row>
    <row r="151" spans="2:6" x14ac:dyDescent="0.5">
      <c r="B151" s="276">
        <f t="shared" si="6"/>
        <v>0.13000000000000009</v>
      </c>
      <c r="C151" s="276">
        <f t="shared" si="7"/>
        <v>0.86999999999999988</v>
      </c>
      <c r="D151" s="277"/>
      <c r="E151" s="278">
        <f>SQRT(((B151*'Fig. 2.7'!$B$19)^2)+((C151*'Fig. 2.7'!$C$19)^2)+(2*B151*C151*'Fig. 2.7'!$B$19*'Fig. 2.7'!$C$19*'Fig. 2.7'!$B$21))</f>
        <v>3.0197884972596687</v>
      </c>
      <c r="F151" s="278">
        <f>+(B151*'Fig. 2.7'!$B$18)+(C151*'Fig. 2.7'!$C$18)</f>
        <v>3.3302500000000013</v>
      </c>
    </row>
    <row r="152" spans="2:6" x14ac:dyDescent="0.5">
      <c r="B152" s="276">
        <f t="shared" ref="B152:B215" si="8">+B151+0.001</f>
        <v>0.13100000000000009</v>
      </c>
      <c r="C152" s="276">
        <f t="shared" ref="C152:C215" si="9">1-B152</f>
        <v>0.86899999999999988</v>
      </c>
      <c r="D152" s="277"/>
      <c r="E152" s="278">
        <f>SQRT(((B152*'Fig. 2.7'!$B$19)^2)+((C152*'Fig. 2.7'!$C$19)^2)+(2*B152*C152*'Fig. 2.7'!$B$19*'Fig. 2.7'!$C$19*'Fig. 2.7'!$B$21))</f>
        <v>3.0114418127771319</v>
      </c>
      <c r="F152" s="278">
        <f>+(B152*'Fig. 2.7'!$B$18)+(C152*'Fig. 2.7'!$C$18)</f>
        <v>3.3398416666666679</v>
      </c>
    </row>
    <row r="153" spans="2:6" x14ac:dyDescent="0.5">
      <c r="B153" s="276">
        <f t="shared" si="8"/>
        <v>0.13200000000000009</v>
      </c>
      <c r="C153" s="276">
        <f t="shared" si="9"/>
        <v>0.86799999999999988</v>
      </c>
      <c r="D153" s="277"/>
      <c r="E153" s="278">
        <f>SQRT(((B153*'Fig. 2.7'!$B$19)^2)+((C153*'Fig. 2.7'!$C$19)^2)+(2*B153*C153*'Fig. 2.7'!$B$19*'Fig. 2.7'!$C$19*'Fig. 2.7'!$B$21))</f>
        <v>3.0032495731770057</v>
      </c>
      <c r="F153" s="278">
        <f>+(B153*'Fig. 2.7'!$B$18)+(C153*'Fig. 2.7'!$C$18)</f>
        <v>3.3494333333333346</v>
      </c>
    </row>
    <row r="154" spans="2:6" x14ac:dyDescent="0.5">
      <c r="B154" s="276">
        <f t="shared" si="8"/>
        <v>0.13300000000000009</v>
      </c>
      <c r="C154" s="276">
        <f t="shared" si="9"/>
        <v>0.86699999999999988</v>
      </c>
      <c r="D154" s="277"/>
      <c r="E154" s="278">
        <f>SQRT(((B154*'Fig. 2.7'!$B$19)^2)+((C154*'Fig. 2.7'!$C$19)^2)+(2*B154*C154*'Fig. 2.7'!$B$19*'Fig. 2.7'!$C$19*'Fig. 2.7'!$B$21))</f>
        <v>2.9952130457311674</v>
      </c>
      <c r="F154" s="278">
        <f>+(B154*'Fig. 2.7'!$B$18)+(C154*'Fig. 2.7'!$C$18)</f>
        <v>3.3590250000000013</v>
      </c>
    </row>
    <row r="155" spans="2:6" x14ac:dyDescent="0.5">
      <c r="B155" s="276">
        <f t="shared" si="8"/>
        <v>0.13400000000000009</v>
      </c>
      <c r="C155" s="276">
        <f t="shared" si="9"/>
        <v>0.86599999999999988</v>
      </c>
      <c r="D155" s="277"/>
      <c r="E155" s="278">
        <f>SQRT(((B155*'Fig. 2.7'!$B$19)^2)+((C155*'Fig. 2.7'!$C$19)^2)+(2*B155*C155*'Fig. 2.7'!$B$19*'Fig. 2.7'!$C$19*'Fig. 2.7'!$B$21))</f>
        <v>2.9873334871308437</v>
      </c>
      <c r="F155" s="278">
        <f>+(B155*'Fig. 2.7'!$B$18)+(C155*'Fig. 2.7'!$C$18)</f>
        <v>3.3686166666666679</v>
      </c>
    </row>
    <row r="156" spans="2:6" x14ac:dyDescent="0.5">
      <c r="B156" s="276">
        <f t="shared" si="8"/>
        <v>0.13500000000000009</v>
      </c>
      <c r="C156" s="276">
        <f t="shared" si="9"/>
        <v>0.86499999999999988</v>
      </c>
      <c r="D156" s="277"/>
      <c r="E156" s="278">
        <f>SQRT(((B156*'Fig. 2.7'!$B$19)^2)+((C156*'Fig. 2.7'!$C$19)^2)+(2*B156*C156*'Fig. 2.7'!$B$19*'Fig. 2.7'!$C$19*'Fig. 2.7'!$B$21))</f>
        <v>2.9796121426845685</v>
      </c>
      <c r="F156" s="278">
        <f>+(B156*'Fig. 2.7'!$B$18)+(C156*'Fig. 2.7'!$C$18)</f>
        <v>3.3782083333333346</v>
      </c>
    </row>
    <row r="157" spans="2:6" x14ac:dyDescent="0.5">
      <c r="B157" s="276">
        <f t="shared" si="8"/>
        <v>0.13600000000000009</v>
      </c>
      <c r="C157" s="276">
        <f t="shared" si="9"/>
        <v>0.86399999999999988</v>
      </c>
      <c r="D157" s="277"/>
      <c r="E157" s="278">
        <f>SQRT(((B157*'Fig. 2.7'!$B$19)^2)+((C157*'Fig. 2.7'!$C$19)^2)+(2*B157*C157*'Fig. 2.7'!$B$19*'Fig. 2.7'!$C$19*'Fig. 2.7'!$B$21))</f>
        <v>2.9720502455069924</v>
      </c>
      <c r="F157" s="278">
        <f>+(B157*'Fig. 2.7'!$B$18)+(C157*'Fig. 2.7'!$C$18)</f>
        <v>3.3878000000000013</v>
      </c>
    </row>
    <row r="158" spans="2:6" x14ac:dyDescent="0.5">
      <c r="B158" s="276">
        <f t="shared" si="8"/>
        <v>0.13700000000000009</v>
      </c>
      <c r="C158" s="276">
        <f t="shared" si="9"/>
        <v>0.86299999999999988</v>
      </c>
      <c r="D158" s="277"/>
      <c r="E158" s="278">
        <f>SQRT(((B158*'Fig. 2.7'!$B$19)^2)+((C158*'Fig. 2.7'!$C$19)^2)+(2*B158*C158*'Fig. 2.7'!$B$19*'Fig. 2.7'!$C$19*'Fig. 2.7'!$B$21))</f>
        <v>2.964649015699476</v>
      </c>
      <c r="F158" s="278">
        <f>+(B158*'Fig. 2.7'!$B$18)+(C158*'Fig. 2.7'!$C$18)</f>
        <v>3.3973916666666684</v>
      </c>
    </row>
    <row r="159" spans="2:6" x14ac:dyDescent="0.5">
      <c r="B159" s="276">
        <f t="shared" si="8"/>
        <v>0.13800000000000009</v>
      </c>
      <c r="C159" s="276">
        <f t="shared" si="9"/>
        <v>0.86199999999999988</v>
      </c>
      <c r="D159" s="277"/>
      <c r="E159" s="278">
        <f>SQRT(((B159*'Fig. 2.7'!$B$19)^2)+((C159*'Fig. 2.7'!$C$19)^2)+(2*B159*C159*'Fig. 2.7'!$B$19*'Fig. 2.7'!$C$19*'Fig. 2.7'!$B$21))</f>
        <v>2.9574096595234178</v>
      </c>
      <c r="F159" s="278">
        <f>+(B159*'Fig. 2.7'!$B$18)+(C159*'Fig. 2.7'!$C$18)</f>
        <v>3.4069833333333346</v>
      </c>
    </row>
    <row r="160" spans="2:6" x14ac:dyDescent="0.5">
      <c r="B160" s="276">
        <f t="shared" si="8"/>
        <v>0.1390000000000001</v>
      </c>
      <c r="C160" s="276">
        <f t="shared" si="9"/>
        <v>0.86099999999999988</v>
      </c>
      <c r="D160" s="277"/>
      <c r="E160" s="278">
        <f>SQRT(((B160*'Fig. 2.7'!$B$19)^2)+((C160*'Fig. 2.7'!$C$19)^2)+(2*B160*C160*'Fig. 2.7'!$B$19*'Fig. 2.7'!$C$19*'Fig. 2.7'!$B$21))</f>
        <v>2.9503333685673243</v>
      </c>
      <c r="F160" s="278">
        <f>+(B160*'Fig. 2.7'!$B$18)+(C160*'Fig. 2.7'!$C$18)</f>
        <v>3.4165750000000017</v>
      </c>
    </row>
    <row r="161" spans="2:6" x14ac:dyDescent="0.5">
      <c r="B161" s="276">
        <f t="shared" si="8"/>
        <v>0.1400000000000001</v>
      </c>
      <c r="C161" s="276">
        <f t="shared" si="9"/>
        <v>0.85999999999999988</v>
      </c>
      <c r="D161" s="277"/>
      <c r="E161" s="278">
        <f>SQRT(((B161*'Fig. 2.7'!$B$19)^2)+((C161*'Fig. 2.7'!$C$19)^2)+(2*B161*C161*'Fig. 2.7'!$B$19*'Fig. 2.7'!$C$19*'Fig. 2.7'!$B$21))</f>
        <v>2.9434213189086695</v>
      </c>
      <c r="F161" s="278">
        <f>+(B161*'Fig. 2.7'!$B$18)+(C161*'Fig. 2.7'!$C$18)</f>
        <v>3.4261666666666679</v>
      </c>
    </row>
    <row r="162" spans="2:6" x14ac:dyDescent="0.5">
      <c r="B162" s="276">
        <f t="shared" si="8"/>
        <v>0.1410000000000001</v>
      </c>
      <c r="C162" s="276">
        <f t="shared" si="9"/>
        <v>0.85899999999999987</v>
      </c>
      <c r="D162" s="277"/>
      <c r="E162" s="278">
        <f>SQRT(((B162*'Fig. 2.7'!$B$19)^2)+((C162*'Fig. 2.7'!$C$19)^2)+(2*B162*C162*'Fig. 2.7'!$B$19*'Fig. 2.7'!$C$19*'Fig. 2.7'!$B$21))</f>
        <v>2.936674670271656</v>
      </c>
      <c r="F162" s="278">
        <f>+(B162*'Fig. 2.7'!$B$18)+(C162*'Fig. 2.7'!$C$18)</f>
        <v>3.435758333333335</v>
      </c>
    </row>
    <row r="163" spans="2:6" x14ac:dyDescent="0.5">
      <c r="B163" s="276">
        <f t="shared" si="8"/>
        <v>0.1420000000000001</v>
      </c>
      <c r="C163" s="276">
        <f t="shared" si="9"/>
        <v>0.85799999999999987</v>
      </c>
      <c r="D163" s="277"/>
      <c r="E163" s="278">
        <f>SQRT(((B163*'Fig. 2.7'!$B$19)^2)+((C163*'Fig. 2.7'!$C$19)^2)+(2*B163*C163*'Fig. 2.7'!$B$19*'Fig. 2.7'!$C$19*'Fig. 2.7'!$B$21))</f>
        <v>2.9300945651819994</v>
      </c>
      <c r="F163" s="278">
        <f>+(B163*'Fig. 2.7'!$B$18)+(C163*'Fig. 2.7'!$C$18)</f>
        <v>3.4453500000000012</v>
      </c>
    </row>
    <row r="164" spans="2:6" x14ac:dyDescent="0.5">
      <c r="B164" s="276">
        <f t="shared" si="8"/>
        <v>0.1430000000000001</v>
      </c>
      <c r="C164" s="276">
        <f t="shared" si="9"/>
        <v>0.85699999999999987</v>
      </c>
      <c r="D164" s="277"/>
      <c r="E164" s="278">
        <f>SQRT(((B164*'Fig. 2.7'!$B$19)^2)+((C164*'Fig. 2.7'!$C$19)^2)+(2*B164*C164*'Fig. 2.7'!$B$19*'Fig. 2.7'!$C$19*'Fig. 2.7'!$B$21))</f>
        <v>2.9236821281199292</v>
      </c>
      <c r="F164" s="278">
        <f>+(B164*'Fig. 2.7'!$B$18)+(C164*'Fig. 2.7'!$C$18)</f>
        <v>3.4549416666666679</v>
      </c>
    </row>
    <row r="165" spans="2:6" x14ac:dyDescent="0.5">
      <c r="B165" s="276">
        <f t="shared" si="8"/>
        <v>0.1440000000000001</v>
      </c>
      <c r="C165" s="276">
        <f t="shared" si="9"/>
        <v>0.85599999999999987</v>
      </c>
      <c r="D165" s="277"/>
      <c r="E165" s="278">
        <f>SQRT(((B165*'Fig. 2.7'!$B$19)^2)+((C165*'Fig. 2.7'!$C$19)^2)+(2*B165*C165*'Fig. 2.7'!$B$19*'Fig. 2.7'!$C$19*'Fig. 2.7'!$B$21))</f>
        <v>2.9174384646726508</v>
      </c>
      <c r="F165" s="278">
        <f>+(B165*'Fig. 2.7'!$B$18)+(C165*'Fig. 2.7'!$C$18)</f>
        <v>3.4645333333333346</v>
      </c>
    </row>
    <row r="166" spans="2:6" x14ac:dyDescent="0.5">
      <c r="B166" s="276">
        <f t="shared" si="8"/>
        <v>0.1450000000000001</v>
      </c>
      <c r="C166" s="276">
        <f t="shared" si="9"/>
        <v>0.85499999999999987</v>
      </c>
      <c r="D166" s="277"/>
      <c r="E166" s="278">
        <f>SQRT(((B166*'Fig. 2.7'!$B$19)^2)+((C166*'Fig. 2.7'!$C$19)^2)+(2*B166*C166*'Fig. 2.7'!$B$19*'Fig. 2.7'!$C$19*'Fig. 2.7'!$B$21))</f>
        <v>2.9113646606874926</v>
      </c>
      <c r="F166" s="278">
        <f>+(B166*'Fig. 2.7'!$B$18)+(C166*'Fig. 2.7'!$C$18)</f>
        <v>3.4741250000000012</v>
      </c>
    </row>
    <row r="167" spans="2:6" x14ac:dyDescent="0.5">
      <c r="B167" s="276">
        <f t="shared" si="8"/>
        <v>0.1460000000000001</v>
      </c>
      <c r="C167" s="276">
        <f t="shared" si="9"/>
        <v>0.85399999999999987</v>
      </c>
      <c r="D167" s="277"/>
      <c r="E167" s="278">
        <f>SQRT(((B167*'Fig. 2.7'!$B$19)^2)+((C167*'Fig. 2.7'!$C$19)^2)+(2*B167*C167*'Fig. 2.7'!$B$19*'Fig. 2.7'!$C$19*'Fig. 2.7'!$B$21))</f>
        <v>2.9054617814270638</v>
      </c>
      <c r="F167" s="278">
        <f>+(B167*'Fig. 2.7'!$B$18)+(C167*'Fig. 2.7'!$C$18)</f>
        <v>3.4837166666666679</v>
      </c>
    </row>
    <row r="168" spans="2:6" x14ac:dyDescent="0.5">
      <c r="B168" s="276">
        <f t="shared" si="8"/>
        <v>0.1470000000000001</v>
      </c>
      <c r="C168" s="276">
        <f t="shared" si="9"/>
        <v>0.85299999999999987</v>
      </c>
      <c r="D168" s="277"/>
      <c r="E168" s="278">
        <f>SQRT(((B168*'Fig. 2.7'!$B$19)^2)+((C168*'Fig. 2.7'!$C$19)^2)+(2*B168*C168*'Fig. 2.7'!$B$19*'Fig. 2.7'!$C$19*'Fig. 2.7'!$B$21))</f>
        <v>2.8997308707277494</v>
      </c>
      <c r="F168" s="278">
        <f>+(B168*'Fig. 2.7'!$B$18)+(C168*'Fig. 2.7'!$C$18)</f>
        <v>3.493308333333335</v>
      </c>
    </row>
    <row r="169" spans="2:6" x14ac:dyDescent="0.5">
      <c r="B169" s="276">
        <f t="shared" si="8"/>
        <v>0.1480000000000001</v>
      </c>
      <c r="C169" s="276">
        <f t="shared" si="9"/>
        <v>0.85199999999999987</v>
      </c>
      <c r="D169" s="277"/>
      <c r="E169" s="278">
        <f>SQRT(((B169*'Fig. 2.7'!$B$19)^2)+((C169*'Fig. 2.7'!$C$19)^2)+(2*B169*C169*'Fig. 2.7'!$B$19*'Fig. 2.7'!$C$19*'Fig. 2.7'!$B$21))</f>
        <v>2.8941729501628854</v>
      </c>
      <c r="F169" s="278">
        <f>+(B169*'Fig. 2.7'!$B$18)+(C169*'Fig. 2.7'!$C$18)</f>
        <v>3.5029000000000012</v>
      </c>
    </row>
    <row r="170" spans="2:6" x14ac:dyDescent="0.5">
      <c r="B170" s="276">
        <f t="shared" si="8"/>
        <v>0.1490000000000001</v>
      </c>
      <c r="C170" s="276">
        <f t="shared" si="9"/>
        <v>0.85099999999999987</v>
      </c>
      <c r="D170" s="277"/>
      <c r="E170" s="278">
        <f>SQRT(((B170*'Fig. 2.7'!$B$19)^2)+((C170*'Fig. 2.7'!$C$19)^2)+(2*B170*C170*'Fig. 2.7'!$B$19*'Fig. 2.7'!$C$19*'Fig. 2.7'!$B$21))</f>
        <v>2.8887890182120288</v>
      </c>
      <c r="F170" s="278">
        <f>+(B170*'Fig. 2.7'!$B$18)+(C170*'Fig. 2.7'!$C$18)</f>
        <v>3.5124916666666683</v>
      </c>
    </row>
    <row r="171" spans="2:6" x14ac:dyDescent="0.5">
      <c r="B171" s="276">
        <f t="shared" si="8"/>
        <v>0.15000000000000011</v>
      </c>
      <c r="C171" s="276">
        <f t="shared" si="9"/>
        <v>0.84999999999999987</v>
      </c>
      <c r="D171" s="277"/>
      <c r="E171" s="278">
        <f>SQRT(((B171*'Fig. 2.7'!$B$19)^2)+((C171*'Fig. 2.7'!$C$19)^2)+(2*B171*C171*'Fig. 2.7'!$B$19*'Fig. 2.7'!$C$19*'Fig. 2.7'!$B$21))</f>
        <v>2.8835800494377031</v>
      </c>
      <c r="F171" s="278">
        <f>+(B171*'Fig. 2.7'!$B$18)+(C171*'Fig. 2.7'!$C$18)</f>
        <v>3.5220833333333346</v>
      </c>
    </row>
    <row r="172" spans="2:6" x14ac:dyDescent="0.5">
      <c r="B172" s="276">
        <f t="shared" si="8"/>
        <v>0.15100000000000011</v>
      </c>
      <c r="C172" s="276">
        <f t="shared" si="9"/>
        <v>0.84899999999999987</v>
      </c>
      <c r="D172" s="277"/>
      <c r="E172" s="278">
        <f>SQRT(((B172*'Fig. 2.7'!$B$19)^2)+((C172*'Fig. 2.7'!$C$19)^2)+(2*B172*C172*'Fig. 2.7'!$B$19*'Fig. 2.7'!$C$19*'Fig. 2.7'!$B$21))</f>
        <v>2.8785469936710637</v>
      </c>
      <c r="F172" s="278">
        <f>+(B172*'Fig. 2.7'!$B$18)+(C172*'Fig. 2.7'!$C$18)</f>
        <v>3.5316750000000017</v>
      </c>
    </row>
    <row r="173" spans="2:6" x14ac:dyDescent="0.5">
      <c r="B173" s="276">
        <f t="shared" si="8"/>
        <v>0.15200000000000011</v>
      </c>
      <c r="C173" s="276">
        <f t="shared" si="9"/>
        <v>0.84799999999999986</v>
      </c>
      <c r="D173" s="277"/>
      <c r="E173" s="278">
        <f>SQRT(((B173*'Fig. 2.7'!$B$19)^2)+((C173*'Fig. 2.7'!$C$19)^2)+(2*B173*C173*'Fig. 2.7'!$B$19*'Fig. 2.7'!$C$19*'Fig. 2.7'!$B$21))</f>
        <v>2.8736907752079275</v>
      </c>
      <c r="F173" s="278">
        <f>+(B173*'Fig. 2.7'!$B$18)+(C173*'Fig. 2.7'!$C$18)</f>
        <v>3.5412666666666683</v>
      </c>
    </row>
    <row r="174" spans="2:6" x14ac:dyDescent="0.5">
      <c r="B174" s="276">
        <f t="shared" si="8"/>
        <v>0.15300000000000011</v>
      </c>
      <c r="C174" s="276">
        <f t="shared" si="9"/>
        <v>0.84699999999999986</v>
      </c>
      <c r="D174" s="277"/>
      <c r="E174" s="278">
        <f>SQRT(((B174*'Fig. 2.7'!$B$19)^2)+((C174*'Fig. 2.7'!$C$19)^2)+(2*B174*C174*'Fig. 2.7'!$B$19*'Fig. 2.7'!$C$19*'Fig. 2.7'!$B$21))</f>
        <v>2.8690122920166119</v>
      </c>
      <c r="F174" s="278">
        <f>+(B174*'Fig. 2.7'!$B$18)+(C174*'Fig. 2.7'!$C$18)</f>
        <v>3.550858333333335</v>
      </c>
    </row>
    <row r="175" spans="2:6" x14ac:dyDescent="0.5">
      <c r="B175" s="276">
        <f t="shared" si="8"/>
        <v>0.15400000000000011</v>
      </c>
      <c r="C175" s="276">
        <f t="shared" si="9"/>
        <v>0.84599999999999986</v>
      </c>
      <c r="D175" s="277"/>
      <c r="E175" s="278">
        <f>SQRT(((B175*'Fig. 2.7'!$B$19)^2)+((C175*'Fig. 2.7'!$C$19)^2)+(2*B175*C175*'Fig. 2.7'!$B$19*'Fig. 2.7'!$C$19*'Fig. 2.7'!$B$21))</f>
        <v>2.8645124149590524</v>
      </c>
      <c r="F175" s="278">
        <f>+(B175*'Fig. 2.7'!$B$18)+(C175*'Fig. 2.7'!$C$18)</f>
        <v>3.5604500000000012</v>
      </c>
    </row>
    <row r="176" spans="2:6" x14ac:dyDescent="0.5">
      <c r="B176" s="276">
        <f t="shared" si="8"/>
        <v>0.15500000000000011</v>
      </c>
      <c r="C176" s="276">
        <f t="shared" si="9"/>
        <v>0.84499999999999986</v>
      </c>
      <c r="D176" s="277"/>
      <c r="E176" s="278">
        <f>SQRT(((B176*'Fig. 2.7'!$B$19)^2)+((C176*'Fig. 2.7'!$C$19)^2)+(2*B176*C176*'Fig. 2.7'!$B$19*'Fig. 2.7'!$C$19*'Fig. 2.7'!$B$21))</f>
        <v>2.8601919870266594</v>
      </c>
      <c r="F176" s="278">
        <f>+(B176*'Fig. 2.7'!$B$18)+(C176*'Fig. 2.7'!$C$18)</f>
        <v>3.5700416666666683</v>
      </c>
    </row>
    <row r="177" spans="2:6" x14ac:dyDescent="0.5">
      <c r="B177" s="276">
        <f t="shared" si="8"/>
        <v>0.15600000000000011</v>
      </c>
      <c r="C177" s="276">
        <f t="shared" si="9"/>
        <v>0.84399999999999986</v>
      </c>
      <c r="D177" s="277"/>
      <c r="E177" s="278">
        <f>SQRT(((B177*'Fig. 2.7'!$B$19)^2)+((C177*'Fig. 2.7'!$C$19)^2)+(2*B177*C177*'Fig. 2.7'!$B$19*'Fig. 2.7'!$C$19*'Fig. 2.7'!$B$21))</f>
        <v>2.8560518225923919</v>
      </c>
      <c r="F177" s="278">
        <f>+(B177*'Fig. 2.7'!$B$18)+(C177*'Fig. 2.7'!$C$18)</f>
        <v>3.5796333333333346</v>
      </c>
    </row>
    <row r="178" spans="2:6" x14ac:dyDescent="0.5">
      <c r="B178" s="276">
        <f t="shared" si="8"/>
        <v>0.15700000000000011</v>
      </c>
      <c r="C178" s="276">
        <f t="shared" si="9"/>
        <v>0.84299999999999986</v>
      </c>
      <c r="D178" s="277"/>
      <c r="E178" s="278">
        <f>SQRT(((B178*'Fig. 2.7'!$B$19)^2)+((C178*'Fig. 2.7'!$C$19)^2)+(2*B178*C178*'Fig. 2.7'!$B$19*'Fig. 2.7'!$C$19*'Fig. 2.7'!$B$21))</f>
        <v>2.852092706680482</v>
      </c>
      <c r="F178" s="278">
        <f>+(B178*'Fig. 2.7'!$B$18)+(C178*'Fig. 2.7'!$C$18)</f>
        <v>3.5892250000000017</v>
      </c>
    </row>
    <row r="179" spans="2:6" x14ac:dyDescent="0.5">
      <c r="B179" s="276">
        <f t="shared" si="8"/>
        <v>0.15800000000000011</v>
      </c>
      <c r="C179" s="276">
        <f t="shared" si="9"/>
        <v>0.84199999999999986</v>
      </c>
      <c r="D179" s="277"/>
      <c r="E179" s="278">
        <f>SQRT(((B179*'Fig. 2.7'!$B$19)^2)+((C179*'Fig. 2.7'!$C$19)^2)+(2*B179*C179*'Fig. 2.7'!$B$19*'Fig. 2.7'!$C$19*'Fig. 2.7'!$B$21))</f>
        <v>2.848315394255263</v>
      </c>
      <c r="F179" s="278">
        <f>+(B179*'Fig. 2.7'!$B$18)+(C179*'Fig. 2.7'!$C$18)</f>
        <v>3.5988166666666679</v>
      </c>
    </row>
    <row r="180" spans="2:6" x14ac:dyDescent="0.5">
      <c r="B180" s="276">
        <f t="shared" si="8"/>
        <v>0.15900000000000011</v>
      </c>
      <c r="C180" s="276">
        <f t="shared" si="9"/>
        <v>0.84099999999999986</v>
      </c>
      <c r="D180" s="277"/>
      <c r="E180" s="278">
        <f>SQRT(((B180*'Fig. 2.7'!$B$19)^2)+((C180*'Fig. 2.7'!$C$19)^2)+(2*B180*C180*'Fig. 2.7'!$B$19*'Fig. 2.7'!$C$19*'Fig. 2.7'!$B$21))</f>
        <v>2.8447206095305519</v>
      </c>
      <c r="F180" s="278">
        <f>+(B180*'Fig. 2.7'!$B$18)+(C180*'Fig. 2.7'!$C$18)</f>
        <v>3.608408333333335</v>
      </c>
    </row>
    <row r="181" spans="2:6" x14ac:dyDescent="0.5">
      <c r="B181" s="276">
        <f t="shared" si="8"/>
        <v>0.16000000000000011</v>
      </c>
      <c r="C181" s="276">
        <f t="shared" si="9"/>
        <v>0.83999999999999986</v>
      </c>
      <c r="D181" s="277"/>
      <c r="E181" s="278">
        <f>SQRT(((B181*'Fig. 2.7'!$B$19)^2)+((C181*'Fig. 2.7'!$C$19)^2)+(2*B181*C181*'Fig. 2.7'!$B$19*'Fig. 2.7'!$C$19*'Fig. 2.7'!$B$21))</f>
        <v>2.8413090453009664</v>
      </c>
      <c r="F181" s="278">
        <f>+(B181*'Fig. 2.7'!$B$18)+(C181*'Fig. 2.7'!$C$18)</f>
        <v>3.6180000000000012</v>
      </c>
    </row>
    <row r="182" spans="2:6" x14ac:dyDescent="0.5">
      <c r="B182" s="276">
        <f t="shared" si="8"/>
        <v>0.16100000000000012</v>
      </c>
      <c r="C182" s="276">
        <f t="shared" si="9"/>
        <v>0.83899999999999986</v>
      </c>
      <c r="D182" s="277"/>
      <c r="E182" s="278">
        <f>SQRT(((B182*'Fig. 2.7'!$B$19)^2)+((C182*'Fig. 2.7'!$C$19)^2)+(2*B182*C182*'Fig. 2.7'!$B$19*'Fig. 2.7'!$C$19*'Fig. 2.7'!$B$21))</f>
        <v>2.8380813622965695</v>
      </c>
      <c r="F182" s="278">
        <f>+(B182*'Fig. 2.7'!$B$18)+(C182*'Fig. 2.7'!$C$18)</f>
        <v>3.6275916666666683</v>
      </c>
    </row>
    <row r="183" spans="2:6" x14ac:dyDescent="0.5">
      <c r="B183" s="276">
        <f t="shared" si="8"/>
        <v>0.16200000000000012</v>
      </c>
      <c r="C183" s="276">
        <f t="shared" si="9"/>
        <v>0.83799999999999986</v>
      </c>
      <c r="D183" s="277"/>
      <c r="E183" s="278">
        <f>SQRT(((B183*'Fig. 2.7'!$B$19)^2)+((C183*'Fig. 2.7'!$C$19)^2)+(2*B183*C183*'Fig. 2.7'!$B$19*'Fig. 2.7'!$C$19*'Fig. 2.7'!$B$21))</f>
        <v>2.8350381885622027</v>
      </c>
      <c r="F183" s="278">
        <f>+(B183*'Fig. 2.7'!$B$18)+(C183*'Fig. 2.7'!$C$18)</f>
        <v>3.637183333333335</v>
      </c>
    </row>
    <row r="184" spans="2:6" x14ac:dyDescent="0.5">
      <c r="B184" s="276">
        <f t="shared" si="8"/>
        <v>0.16300000000000012</v>
      </c>
      <c r="C184" s="276">
        <f t="shared" si="9"/>
        <v>0.83699999999999986</v>
      </c>
      <c r="D184" s="277"/>
      <c r="E184" s="278">
        <f>SQRT(((B184*'Fig. 2.7'!$B$19)^2)+((C184*'Fig. 2.7'!$C$19)^2)+(2*B184*C184*'Fig. 2.7'!$B$19*'Fig. 2.7'!$C$19*'Fig. 2.7'!$B$21))</f>
        <v>2.8321801188628197</v>
      </c>
      <c r="F184" s="278">
        <f>+(B184*'Fig. 2.7'!$B$18)+(C184*'Fig. 2.7'!$C$18)</f>
        <v>3.6467750000000017</v>
      </c>
    </row>
    <row r="185" spans="2:6" x14ac:dyDescent="0.5">
      <c r="B185" s="276">
        <f t="shared" si="8"/>
        <v>0.16400000000000012</v>
      </c>
      <c r="C185" s="276">
        <f t="shared" si="9"/>
        <v>0.83599999999999985</v>
      </c>
      <c r="D185" s="277"/>
      <c r="E185" s="278">
        <f>SQRT(((B185*'Fig. 2.7'!$B$19)^2)+((C185*'Fig. 2.7'!$C$19)^2)+(2*B185*C185*'Fig. 2.7'!$B$19*'Fig. 2.7'!$C$19*'Fig. 2.7'!$B$21))</f>
        <v>2.8295077141160827</v>
      </c>
      <c r="F185" s="278">
        <f>+(B185*'Fig. 2.7'!$B$18)+(C185*'Fig. 2.7'!$C$18)</f>
        <v>3.6563666666666683</v>
      </c>
    </row>
    <row r="186" spans="2:6" x14ac:dyDescent="0.5">
      <c r="B186" s="276">
        <f t="shared" si="8"/>
        <v>0.16500000000000012</v>
      </c>
      <c r="C186" s="276">
        <f t="shared" si="9"/>
        <v>0.83499999999999985</v>
      </c>
      <c r="D186" s="277"/>
      <c r="E186" s="278">
        <f>SQRT(((B186*'Fig. 2.7'!$B$19)^2)+((C186*'Fig. 2.7'!$C$19)^2)+(2*B186*C186*'Fig. 2.7'!$B$19*'Fig. 2.7'!$C$19*'Fig. 2.7'!$B$21))</f>
        <v>2.8270215008534825</v>
      </c>
      <c r="F186" s="278">
        <f>+(B186*'Fig. 2.7'!$B$18)+(C186*'Fig. 2.7'!$C$18)</f>
        <v>3.665958333333335</v>
      </c>
    </row>
    <row r="187" spans="2:6" x14ac:dyDescent="0.5">
      <c r="B187" s="276">
        <f t="shared" si="8"/>
        <v>0.16600000000000012</v>
      </c>
      <c r="C187" s="276">
        <f t="shared" si="9"/>
        <v>0.83399999999999985</v>
      </c>
      <c r="D187" s="277"/>
      <c r="E187" s="278">
        <f>SQRT(((B187*'Fig. 2.7'!$B$19)^2)+((C187*'Fig. 2.7'!$C$19)^2)+(2*B187*C187*'Fig. 2.7'!$B$19*'Fig. 2.7'!$C$19*'Fig. 2.7'!$B$21))</f>
        <v>2.8247219707111317</v>
      </c>
      <c r="F187" s="278">
        <f>+(B187*'Fig. 2.7'!$B$18)+(C187*'Fig. 2.7'!$C$18)</f>
        <v>3.6755500000000016</v>
      </c>
    </row>
    <row r="188" spans="2:6" x14ac:dyDescent="0.5">
      <c r="B188" s="276">
        <f t="shared" si="8"/>
        <v>0.16700000000000012</v>
      </c>
      <c r="C188" s="276">
        <f t="shared" si="9"/>
        <v>0.83299999999999985</v>
      </c>
      <c r="D188" s="277"/>
      <c r="E188" s="278">
        <f>SQRT(((B188*'Fig. 2.7'!$B$19)^2)+((C188*'Fig. 2.7'!$C$19)^2)+(2*B188*C188*'Fig. 2.7'!$B$19*'Fig. 2.7'!$C$19*'Fig. 2.7'!$B$21))</f>
        <v>2.8226095799513846</v>
      </c>
      <c r="F188" s="278">
        <f>+(B188*'Fig. 2.7'!$B$18)+(C188*'Fig. 2.7'!$C$18)</f>
        <v>3.6851416666666683</v>
      </c>
    </row>
    <row r="189" spans="2:6" x14ac:dyDescent="0.5">
      <c r="B189" s="276">
        <f t="shared" si="8"/>
        <v>0.16800000000000012</v>
      </c>
      <c r="C189" s="276">
        <f t="shared" si="9"/>
        <v>0.83199999999999985</v>
      </c>
      <c r="D189" s="277"/>
      <c r="E189" s="278">
        <f>SQRT(((B189*'Fig. 2.7'!$B$19)^2)+((C189*'Fig. 2.7'!$C$19)^2)+(2*B189*C189*'Fig. 2.7'!$B$19*'Fig. 2.7'!$C$19*'Fig. 2.7'!$B$21))</f>
        <v>2.820684749016332</v>
      </c>
      <c r="F189" s="278">
        <f>+(B189*'Fig. 2.7'!$B$18)+(C189*'Fig. 2.7'!$C$18)</f>
        <v>3.694733333333335</v>
      </c>
    </row>
    <row r="190" spans="2:6" x14ac:dyDescent="0.5">
      <c r="B190" s="276">
        <f t="shared" si="8"/>
        <v>0.16900000000000012</v>
      </c>
      <c r="C190" s="276">
        <f t="shared" si="9"/>
        <v>0.83099999999999985</v>
      </c>
      <c r="D190" s="277"/>
      <c r="E190" s="278">
        <f>SQRT(((B190*'Fig. 2.7'!$B$19)^2)+((C190*'Fig. 2.7'!$C$19)^2)+(2*B190*C190*'Fig. 2.7'!$B$19*'Fig. 2.7'!$C$19*'Fig. 2.7'!$B$21))</f>
        <v>2.8189478621141926</v>
      </c>
      <c r="F190" s="278">
        <f>+(B190*'Fig. 2.7'!$B$18)+(C190*'Fig. 2.7'!$C$18)</f>
        <v>3.7043250000000016</v>
      </c>
    </row>
    <row r="191" spans="2:6" x14ac:dyDescent="0.5">
      <c r="B191" s="276">
        <f t="shared" si="8"/>
        <v>0.17000000000000012</v>
      </c>
      <c r="C191" s="276">
        <f t="shared" si="9"/>
        <v>0.82999999999999985</v>
      </c>
      <c r="D191" s="277"/>
      <c r="E191" s="278">
        <f>SQRT(((B191*'Fig. 2.7'!$B$19)^2)+((C191*'Fig. 2.7'!$C$19)^2)+(2*B191*C191*'Fig. 2.7'!$B$19*'Fig. 2.7'!$C$19*'Fig. 2.7'!$B$21))</f>
        <v>2.8173992668395207</v>
      </c>
      <c r="F191" s="278">
        <f>+(B191*'Fig. 2.7'!$B$18)+(C191*'Fig. 2.7'!$C$18)</f>
        <v>3.7139166666666683</v>
      </c>
    </row>
    <row r="192" spans="2:6" x14ac:dyDescent="0.5">
      <c r="B192" s="276">
        <f t="shared" si="8"/>
        <v>0.17100000000000012</v>
      </c>
      <c r="C192" s="276">
        <f t="shared" si="9"/>
        <v>0.82899999999999985</v>
      </c>
      <c r="D192" s="277"/>
      <c r="E192" s="278">
        <f>SQRT(((B192*'Fig. 2.7'!$B$19)^2)+((C192*'Fig. 2.7'!$C$19)^2)+(2*B192*C192*'Fig. 2.7'!$B$19*'Fig. 2.7'!$C$19*'Fig. 2.7'!$B$21))</f>
        <v>2.8160392738281219</v>
      </c>
      <c r="F192" s="278">
        <f>+(B192*'Fig. 2.7'!$B$18)+(C192*'Fig. 2.7'!$C$18)</f>
        <v>3.723508333333335</v>
      </c>
    </row>
    <row r="193" spans="2:6" x14ac:dyDescent="0.5">
      <c r="B193" s="276">
        <f t="shared" si="8"/>
        <v>0.17200000000000013</v>
      </c>
      <c r="C193" s="276">
        <f t="shared" si="9"/>
        <v>0.82799999999999985</v>
      </c>
      <c r="D193" s="277"/>
      <c r="E193" s="278">
        <f>SQRT(((B193*'Fig. 2.7'!$B$19)^2)+((C193*'Fig. 2.7'!$C$19)^2)+(2*B193*C193*'Fig. 2.7'!$B$19*'Fig. 2.7'!$C$19*'Fig. 2.7'!$B$21))</f>
        <v>2.8148681564474423</v>
      </c>
      <c r="F193" s="278">
        <f>+(B193*'Fig. 2.7'!$B$18)+(C193*'Fig. 2.7'!$C$18)</f>
        <v>3.7331000000000021</v>
      </c>
    </row>
    <row r="194" spans="2:6" x14ac:dyDescent="0.5">
      <c r="B194" s="276">
        <f t="shared" si="8"/>
        <v>0.17300000000000013</v>
      </c>
      <c r="C194" s="276">
        <f t="shared" si="9"/>
        <v>0.82699999999999985</v>
      </c>
      <c r="D194" s="277"/>
      <c r="E194" s="278">
        <f>SQRT(((B194*'Fig. 2.7'!$B$19)^2)+((C194*'Fig. 2.7'!$C$19)^2)+(2*B194*C194*'Fig. 2.7'!$B$19*'Fig. 2.7'!$C$19*'Fig. 2.7'!$B$21))</f>
        <v>2.813886150523162</v>
      </c>
      <c r="F194" s="278">
        <f>+(B194*'Fig. 2.7'!$B$18)+(C194*'Fig. 2.7'!$C$18)</f>
        <v>3.7426916666666683</v>
      </c>
    </row>
    <row r="195" spans="2:6" x14ac:dyDescent="0.5">
      <c r="B195" s="276">
        <f t="shared" si="8"/>
        <v>0.17400000000000013</v>
      </c>
      <c r="C195" s="276">
        <f t="shared" si="9"/>
        <v>0.82599999999999985</v>
      </c>
      <c r="D195" s="277"/>
      <c r="E195" s="278">
        <f>SQRT(((B195*'Fig. 2.7'!$B$19)^2)+((C195*'Fig. 2.7'!$C$19)^2)+(2*B195*C195*'Fig. 2.7'!$B$19*'Fig. 2.7'!$C$19*'Fig. 2.7'!$B$21))</f>
        <v>2.8130934541026451</v>
      </c>
      <c r="F195" s="278">
        <f>+(B195*'Fig. 2.7'!$B$18)+(C195*'Fig. 2.7'!$C$18)</f>
        <v>3.752283333333335</v>
      </c>
    </row>
    <row r="196" spans="2:6" x14ac:dyDescent="0.5">
      <c r="B196" s="276">
        <f t="shared" si="8"/>
        <v>0.17500000000000013</v>
      </c>
      <c r="C196" s="276">
        <f t="shared" si="9"/>
        <v>0.82499999999999984</v>
      </c>
      <c r="D196" s="277"/>
      <c r="E196" s="278">
        <f>SQRT(((B196*'Fig. 2.7'!$B$19)^2)+((C196*'Fig. 2.7'!$C$19)^2)+(2*B196*C196*'Fig. 2.7'!$B$19*'Fig. 2.7'!$C$19*'Fig. 2.7'!$B$21))</f>
        <v>2.8124902272557484</v>
      </c>
      <c r="F196" s="278">
        <f>+(B196*'Fig. 2.7'!$B$18)+(C196*'Fig. 2.7'!$C$18)</f>
        <v>3.7618750000000016</v>
      </c>
    </row>
    <row r="197" spans="2:6" x14ac:dyDescent="0.5">
      <c r="B197" s="276">
        <f t="shared" si="8"/>
        <v>0.17600000000000013</v>
      </c>
      <c r="C197" s="276">
        <f t="shared" si="9"/>
        <v>0.82399999999999984</v>
      </c>
      <c r="D197" s="277"/>
      <c r="E197" s="278">
        <f>SQRT(((B197*'Fig. 2.7'!$B$19)^2)+((C197*'Fig. 2.7'!$C$19)^2)+(2*B197*C197*'Fig. 2.7'!$B$19*'Fig. 2.7'!$C$19*'Fig. 2.7'!$B$21))</f>
        <v>2.8120765919135056</v>
      </c>
      <c r="F197" s="278">
        <f>+(B197*'Fig. 2.7'!$B$18)+(C197*'Fig. 2.7'!$C$18)</f>
        <v>3.7714666666666687</v>
      </c>
    </row>
    <row r="198" spans="2:6" x14ac:dyDescent="0.5">
      <c r="B198" s="276">
        <f t="shared" si="8"/>
        <v>0.17700000000000013</v>
      </c>
      <c r="C198" s="276">
        <f t="shared" si="9"/>
        <v>0.82299999999999984</v>
      </c>
      <c r="D198" s="277"/>
      <c r="E198" s="278">
        <f>SQRT(((B198*'Fig. 2.7'!$B$19)^2)+((C198*'Fig. 2.7'!$C$19)^2)+(2*B198*C198*'Fig. 2.7'!$B$19*'Fig. 2.7'!$C$19*'Fig. 2.7'!$B$21))</f>
        <v>2.8118526317450416</v>
      </c>
      <c r="F198" s="278">
        <f>+(B198*'Fig. 2.7'!$B$18)+(C198*'Fig. 2.7'!$C$18)</f>
        <v>3.781058333333335</v>
      </c>
    </row>
    <row r="199" spans="2:6" x14ac:dyDescent="0.5">
      <c r="B199" s="279">
        <f t="shared" si="8"/>
        <v>0.17800000000000013</v>
      </c>
      <c r="C199" s="279">
        <f t="shared" si="9"/>
        <v>0.82199999999999984</v>
      </c>
      <c r="D199" s="280"/>
      <c r="E199" s="281">
        <f>SQRT(((B199*'Fig. 2.7'!$B$19)^2)+((C199*'Fig. 2.7'!$C$19)^2)+(2*B199*C199*'Fig. 2.7'!$B$19*'Fig. 2.7'!$C$19*'Fig. 2.7'!$B$21))</f>
        <v>2.8118183920730004</v>
      </c>
      <c r="F199" s="281">
        <f>+(B199*'Fig. 2.7'!$B$18)+(C199*'Fig. 2.7'!$C$18)</f>
        <v>3.7906500000000021</v>
      </c>
    </row>
    <row r="200" spans="2:6" x14ac:dyDescent="0.5">
      <c r="B200" s="276">
        <f t="shared" si="8"/>
        <v>0.17900000000000013</v>
      </c>
      <c r="C200" s="276">
        <f t="shared" si="9"/>
        <v>0.82099999999999984</v>
      </c>
      <c r="D200" s="277"/>
      <c r="E200" s="278">
        <f>SQRT(((B200*'Fig. 2.7'!$B$19)^2)+((C200*'Fig. 2.7'!$C$19)^2)+(2*B200*C200*'Fig. 2.7'!$B$19*'Fig. 2.7'!$C$19*'Fig. 2.7'!$B$21))</f>
        <v>2.8119738798277143</v>
      </c>
      <c r="F200" s="278">
        <f>+(B200*'Fig. 2.7'!$B$18)+(C200*'Fig. 2.7'!$C$18)</f>
        <v>3.8002416666666683</v>
      </c>
    </row>
    <row r="201" spans="2:6" x14ac:dyDescent="0.5">
      <c r="B201" s="276">
        <f t="shared" si="8"/>
        <v>0.18000000000000013</v>
      </c>
      <c r="C201" s="276">
        <f t="shared" si="9"/>
        <v>0.81999999999999984</v>
      </c>
      <c r="D201" s="277"/>
      <c r="E201" s="278">
        <f>SQRT(((B201*'Fig. 2.7'!$B$19)^2)+((C201*'Fig. 2.7'!$C$19)^2)+(2*B201*C201*'Fig. 2.7'!$B$19*'Fig. 2.7'!$C$19*'Fig. 2.7'!$B$21))</f>
        <v>2.8123190635401794</v>
      </c>
      <c r="F201" s="278">
        <f>+(B201*'Fig. 2.7'!$B$18)+(C201*'Fig. 2.7'!$C$18)</f>
        <v>3.809833333333335</v>
      </c>
    </row>
    <row r="202" spans="2:6" x14ac:dyDescent="0.5">
      <c r="B202" s="276">
        <f t="shared" si="8"/>
        <v>0.18100000000000013</v>
      </c>
      <c r="C202" s="276">
        <f t="shared" si="9"/>
        <v>0.81899999999999984</v>
      </c>
      <c r="D202" s="277"/>
      <c r="E202" s="278">
        <f>SQRT(((B202*'Fig. 2.7'!$B$19)^2)+((C202*'Fig. 2.7'!$C$19)^2)+(2*B202*C202*'Fig. 2.7'!$B$19*'Fig. 2.7'!$C$19*'Fig. 2.7'!$B$21))</f>
        <v>2.8128538733738977</v>
      </c>
      <c r="F202" s="278">
        <f>+(B202*'Fig. 2.7'!$B$18)+(C202*'Fig. 2.7'!$C$18)</f>
        <v>3.8194250000000016</v>
      </c>
    </row>
    <row r="203" spans="2:6" x14ac:dyDescent="0.5">
      <c r="B203" s="276">
        <f t="shared" si="8"/>
        <v>0.18200000000000013</v>
      </c>
      <c r="C203" s="276">
        <f t="shared" si="9"/>
        <v>0.81799999999999984</v>
      </c>
      <c r="D203" s="277"/>
      <c r="E203" s="278">
        <f>SQRT(((B203*'Fig. 2.7'!$B$19)^2)+((C203*'Fig. 2.7'!$C$19)^2)+(2*B203*C203*'Fig. 2.7'!$B$19*'Fig. 2.7'!$C$19*'Fig. 2.7'!$B$21))</f>
        <v>2.8135782011954849</v>
      </c>
      <c r="F203" s="278">
        <f>+(B203*'Fig. 2.7'!$B$18)+(C203*'Fig. 2.7'!$C$18)</f>
        <v>3.8290166666666687</v>
      </c>
    </row>
    <row r="204" spans="2:6" x14ac:dyDescent="0.5">
      <c r="B204" s="276">
        <f t="shared" si="8"/>
        <v>0.18300000000000013</v>
      </c>
      <c r="C204" s="276">
        <f t="shared" si="9"/>
        <v>0.81699999999999984</v>
      </c>
      <c r="D204" s="277"/>
      <c r="E204" s="278">
        <f>SQRT(((B204*'Fig. 2.7'!$B$19)^2)+((C204*'Fig. 2.7'!$C$19)^2)+(2*B204*C204*'Fig. 2.7'!$B$19*'Fig. 2.7'!$C$19*'Fig. 2.7'!$B$21))</f>
        <v>2.8144919006838784</v>
      </c>
      <c r="F204" s="278">
        <f>+(B204*'Fig. 2.7'!$B$18)+(C204*'Fig. 2.7'!$C$18)</f>
        <v>3.838608333333335</v>
      </c>
    </row>
    <row r="205" spans="2:6" x14ac:dyDescent="0.5">
      <c r="B205" s="276">
        <f t="shared" si="8"/>
        <v>0.18400000000000014</v>
      </c>
      <c r="C205" s="276">
        <f t="shared" si="9"/>
        <v>0.81599999999999984</v>
      </c>
      <c r="D205" s="277"/>
      <c r="E205" s="278">
        <f>SQRT(((B205*'Fig. 2.7'!$B$19)^2)+((C205*'Fig. 2.7'!$C$19)^2)+(2*B205*C205*'Fig. 2.7'!$B$19*'Fig. 2.7'!$C$19*'Fig. 2.7'!$B$21))</f>
        <v>2.8155947874779002</v>
      </c>
      <c r="F205" s="278">
        <f>+(B205*'Fig. 2.7'!$B$18)+(C205*'Fig. 2.7'!$C$18)</f>
        <v>3.8482000000000016</v>
      </c>
    </row>
    <row r="206" spans="2:6" x14ac:dyDescent="0.5">
      <c r="B206" s="276">
        <f t="shared" si="8"/>
        <v>0.18500000000000014</v>
      </c>
      <c r="C206" s="276">
        <f t="shared" si="9"/>
        <v>0.81499999999999984</v>
      </c>
      <c r="D206" s="277"/>
      <c r="E206" s="278">
        <f>SQRT(((B206*'Fig. 2.7'!$B$19)^2)+((C206*'Fig. 2.7'!$C$19)^2)+(2*B206*C206*'Fig. 2.7'!$B$19*'Fig. 2.7'!$C$19*'Fig. 2.7'!$B$21))</f>
        <v>2.8168866393618233</v>
      </c>
      <c r="F206" s="278">
        <f>+(B206*'Fig. 2.7'!$B$18)+(C206*'Fig. 2.7'!$C$18)</f>
        <v>3.8577916666666687</v>
      </c>
    </row>
    <row r="207" spans="2:6" x14ac:dyDescent="0.5">
      <c r="B207" s="276">
        <f t="shared" si="8"/>
        <v>0.18600000000000014</v>
      </c>
      <c r="C207" s="276">
        <f t="shared" si="9"/>
        <v>0.81399999999999983</v>
      </c>
      <c r="D207" s="277"/>
      <c r="E207" s="278">
        <f>SQRT(((B207*'Fig. 2.7'!$B$19)^2)+((C207*'Fig. 2.7'!$C$19)^2)+(2*B207*C207*'Fig. 2.7'!$B$19*'Fig. 2.7'!$C$19*'Fig. 2.7'!$B$21))</f>
        <v>2.8183671964884947</v>
      </c>
      <c r="F207" s="278">
        <f>+(B207*'Fig. 2.7'!$B$18)+(C207*'Fig. 2.7'!$C$18)</f>
        <v>3.8673833333333354</v>
      </c>
    </row>
    <row r="208" spans="2:6" x14ac:dyDescent="0.5">
      <c r="B208" s="276">
        <f t="shared" si="8"/>
        <v>0.18700000000000014</v>
      </c>
      <c r="C208" s="276">
        <f t="shared" si="9"/>
        <v>0.81299999999999983</v>
      </c>
      <c r="D208" s="277"/>
      <c r="E208" s="278">
        <f>SQRT(((B208*'Fig. 2.7'!$B$19)^2)+((C208*'Fig. 2.7'!$C$19)^2)+(2*B208*C208*'Fig. 2.7'!$B$19*'Fig. 2.7'!$C$19*'Fig. 2.7'!$B$21))</f>
        <v>2.8200361616395178</v>
      </c>
      <c r="F208" s="278">
        <f>+(B208*'Fig. 2.7'!$B$18)+(C208*'Fig. 2.7'!$C$18)</f>
        <v>3.8769750000000016</v>
      </c>
    </row>
    <row r="209" spans="2:6" x14ac:dyDescent="0.5">
      <c r="B209" s="276">
        <f t="shared" si="8"/>
        <v>0.18800000000000014</v>
      </c>
      <c r="C209" s="276">
        <f t="shared" si="9"/>
        <v>0.81199999999999983</v>
      </c>
      <c r="D209" s="277"/>
      <c r="E209" s="278">
        <f>SQRT(((B209*'Fig. 2.7'!$B$19)^2)+((C209*'Fig. 2.7'!$C$19)^2)+(2*B209*C209*'Fig. 2.7'!$B$19*'Fig. 2.7'!$C$19*'Fig. 2.7'!$B$21))</f>
        <v>2.8218932005218624</v>
      </c>
      <c r="F209" s="278">
        <f>+(B209*'Fig. 2.7'!$B$18)+(C209*'Fig. 2.7'!$C$18)</f>
        <v>3.8865666666666687</v>
      </c>
    </row>
    <row r="210" spans="2:6" x14ac:dyDescent="0.5">
      <c r="B210" s="276">
        <f t="shared" si="8"/>
        <v>0.18900000000000014</v>
      </c>
      <c r="C210" s="276">
        <f t="shared" si="9"/>
        <v>0.81099999999999983</v>
      </c>
      <c r="D210" s="277"/>
      <c r="E210" s="278">
        <f>SQRT(((B210*'Fig. 2.7'!$B$19)^2)+((C210*'Fig. 2.7'!$C$19)^2)+(2*B210*C210*'Fig. 2.7'!$B$19*'Fig. 2.7'!$C$19*'Fig. 2.7'!$B$21))</f>
        <v>2.82393794210024</v>
      </c>
      <c r="F210" s="278">
        <f>+(B210*'Fig. 2.7'!$B$18)+(C210*'Fig. 2.7'!$C$18)</f>
        <v>3.8961583333333349</v>
      </c>
    </row>
    <row r="211" spans="2:6" x14ac:dyDescent="0.5">
      <c r="B211" s="276">
        <f t="shared" si="8"/>
        <v>0.19000000000000014</v>
      </c>
      <c r="C211" s="276">
        <f t="shared" si="9"/>
        <v>0.80999999999999983</v>
      </c>
      <c r="D211" s="277"/>
      <c r="E211" s="278">
        <f>SQRT(((B211*'Fig. 2.7'!$B$19)^2)+((C211*'Fig. 2.7'!$C$19)^2)+(2*B211*C211*'Fig. 2.7'!$B$19*'Fig. 2.7'!$C$19*'Fig. 2.7'!$B$21))</f>
        <v>2.8261699789644643</v>
      </c>
      <c r="F211" s="278">
        <f>+(B211*'Fig. 2.7'!$B$18)+(C211*'Fig. 2.7'!$C$18)</f>
        <v>3.9057500000000021</v>
      </c>
    </row>
    <row r="212" spans="2:6" x14ac:dyDescent="0.5">
      <c r="B212" s="276">
        <f t="shared" si="8"/>
        <v>0.19100000000000014</v>
      </c>
      <c r="C212" s="276">
        <f t="shared" si="9"/>
        <v>0.80899999999999983</v>
      </c>
      <c r="D212" s="277"/>
      <c r="E212" s="278">
        <f>SQRT(((B212*'Fig. 2.7'!$B$19)^2)+((C212*'Fig. 2.7'!$C$19)^2)+(2*B212*C212*'Fig. 2.7'!$B$19*'Fig. 2.7'!$C$19*'Fig. 2.7'!$B$21))</f>
        <v>2.8285888677309603</v>
      </c>
      <c r="F212" s="278">
        <f>+(B212*'Fig. 2.7'!$B$18)+(C212*'Fig. 2.7'!$C$18)</f>
        <v>3.9153416666666683</v>
      </c>
    </row>
    <row r="213" spans="2:6" x14ac:dyDescent="0.5">
      <c r="B213" s="276">
        <f t="shared" si="8"/>
        <v>0.19200000000000014</v>
      </c>
      <c r="C213" s="276">
        <f t="shared" si="9"/>
        <v>0.80799999999999983</v>
      </c>
      <c r="D213" s="277"/>
      <c r="E213" s="278">
        <f>SQRT(((B213*'Fig. 2.7'!$B$19)^2)+((C213*'Fig. 2.7'!$C$19)^2)+(2*B213*C213*'Fig. 2.7'!$B$19*'Fig. 2.7'!$C$19*'Fig. 2.7'!$B$21))</f>
        <v>2.8311941294775034</v>
      </c>
      <c r="F213" s="278">
        <f>+(B213*'Fig. 2.7'!$B$18)+(C213*'Fig. 2.7'!$C$18)</f>
        <v>3.9249333333333354</v>
      </c>
    </row>
    <row r="214" spans="2:6" x14ac:dyDescent="0.5">
      <c r="B214" s="276">
        <f t="shared" si="8"/>
        <v>0.19300000000000014</v>
      </c>
      <c r="C214" s="276">
        <f t="shared" si="9"/>
        <v>0.80699999999999983</v>
      </c>
      <c r="D214" s="277"/>
      <c r="E214" s="278">
        <f>SQRT(((B214*'Fig. 2.7'!$B$19)^2)+((C214*'Fig. 2.7'!$C$19)^2)+(2*B214*C214*'Fig. 2.7'!$B$19*'Fig. 2.7'!$C$19*'Fig. 2.7'!$B$21))</f>
        <v>2.8339852502102212</v>
      </c>
      <c r="F214" s="278">
        <f>+(B214*'Fig. 2.7'!$B$18)+(C214*'Fig. 2.7'!$C$18)</f>
        <v>3.9345250000000016</v>
      </c>
    </row>
    <row r="215" spans="2:6" x14ac:dyDescent="0.5">
      <c r="B215" s="276">
        <f t="shared" si="8"/>
        <v>0.19400000000000014</v>
      </c>
      <c r="C215" s="276">
        <f t="shared" si="9"/>
        <v>0.80599999999999983</v>
      </c>
      <c r="D215" s="277"/>
      <c r="E215" s="278">
        <f>SQRT(((B215*'Fig. 2.7'!$B$19)^2)+((C215*'Fig. 2.7'!$C$19)^2)+(2*B215*C215*'Fig. 2.7'!$B$19*'Fig. 2.7'!$C$19*'Fig. 2.7'!$B$21))</f>
        <v>2.8369616813617959</v>
      </c>
      <c r="F215" s="278">
        <f>+(B215*'Fig. 2.7'!$B$18)+(C215*'Fig. 2.7'!$C$18)</f>
        <v>3.9441166666666687</v>
      </c>
    </row>
    <row r="216" spans="2:6" x14ac:dyDescent="0.5">
      <c r="B216" s="276">
        <f t="shared" ref="B216:B279" si="10">+B215+0.001</f>
        <v>0.19500000000000015</v>
      </c>
      <c r="C216" s="276">
        <f t="shared" ref="C216:C279" si="11">1-B216</f>
        <v>0.80499999999999983</v>
      </c>
      <c r="D216" s="277"/>
      <c r="E216" s="278">
        <f>SQRT(((B216*'Fig. 2.7'!$B$19)^2)+((C216*'Fig. 2.7'!$C$19)^2)+(2*B216*C216*'Fig. 2.7'!$B$19*'Fig. 2.7'!$C$19*'Fig. 2.7'!$B$21))</f>
        <v>2.8401228403197742</v>
      </c>
      <c r="F216" s="278">
        <f>+(B216*'Fig. 2.7'!$B$18)+(C216*'Fig. 2.7'!$C$18)</f>
        <v>3.9537083333333354</v>
      </c>
    </row>
    <row r="217" spans="2:6" x14ac:dyDescent="0.5">
      <c r="B217" s="276">
        <f t="shared" si="10"/>
        <v>0.19600000000000015</v>
      </c>
      <c r="C217" s="276">
        <f t="shared" si="11"/>
        <v>0.80399999999999983</v>
      </c>
      <c r="D217" s="277"/>
      <c r="E217" s="278">
        <f>SQRT(((B217*'Fig. 2.7'!$B$19)^2)+((C217*'Fig. 2.7'!$C$19)^2)+(2*B217*C217*'Fig. 2.7'!$B$19*'Fig. 2.7'!$C$19*'Fig. 2.7'!$B$21))</f>
        <v>2.8434681109838063</v>
      </c>
      <c r="F217" s="278">
        <f>+(B217*'Fig. 2.7'!$B$18)+(C217*'Fig. 2.7'!$C$18)</f>
        <v>3.963300000000002</v>
      </c>
    </row>
    <row r="218" spans="2:6" x14ac:dyDescent="0.5">
      <c r="B218" s="276">
        <f t="shared" si="10"/>
        <v>0.19700000000000015</v>
      </c>
      <c r="C218" s="276">
        <f t="shared" si="11"/>
        <v>0.80299999999999983</v>
      </c>
      <c r="D218" s="277"/>
      <c r="E218" s="278">
        <f>SQRT(((B218*'Fig. 2.7'!$B$19)^2)+((C218*'Fig. 2.7'!$C$19)^2)+(2*B218*C218*'Fig. 2.7'!$B$19*'Fig. 2.7'!$C$19*'Fig. 2.7'!$B$21))</f>
        <v>2.8469968443506257</v>
      </c>
      <c r="F218" s="278">
        <f>+(B218*'Fig. 2.7'!$B$18)+(C218*'Fig. 2.7'!$C$18)</f>
        <v>3.9728916666666683</v>
      </c>
    </row>
    <row r="219" spans="2:6" x14ac:dyDescent="0.5">
      <c r="B219" s="276">
        <f t="shared" si="10"/>
        <v>0.19800000000000015</v>
      </c>
      <c r="C219" s="276">
        <f t="shared" si="11"/>
        <v>0.80199999999999982</v>
      </c>
      <c r="D219" s="277"/>
      <c r="E219" s="278">
        <f>SQRT(((B219*'Fig. 2.7'!$B$19)^2)+((C219*'Fig. 2.7'!$C$19)^2)+(2*B219*C219*'Fig. 2.7'!$B$19*'Fig. 2.7'!$C$19*'Fig. 2.7'!$B$21))</f>
        <v>2.8507083591254796</v>
      </c>
      <c r="F219" s="278">
        <f>+(B219*'Fig. 2.7'!$B$18)+(C219*'Fig. 2.7'!$C$18)</f>
        <v>3.9824833333333354</v>
      </c>
    </row>
    <row r="220" spans="2:6" x14ac:dyDescent="0.5">
      <c r="B220" s="276">
        <f t="shared" si="10"/>
        <v>0.19900000000000015</v>
      </c>
      <c r="C220" s="276">
        <f t="shared" si="11"/>
        <v>0.80099999999999982</v>
      </c>
      <c r="D220" s="277"/>
      <c r="E220" s="278">
        <f>SQRT(((B220*'Fig. 2.7'!$B$19)^2)+((C220*'Fig. 2.7'!$C$19)^2)+(2*B220*C220*'Fig. 2.7'!$B$19*'Fig. 2.7'!$C$19*'Fig. 2.7'!$B$21))</f>
        <v>2.8546019423587214</v>
      </c>
      <c r="F220" s="278">
        <f>+(B220*'Fig. 2.7'!$B$18)+(C220*'Fig. 2.7'!$C$18)</f>
        <v>3.992075000000002</v>
      </c>
    </row>
    <row r="221" spans="2:6" x14ac:dyDescent="0.5">
      <c r="B221" s="276">
        <f t="shared" si="10"/>
        <v>0.20000000000000015</v>
      </c>
      <c r="C221" s="276">
        <f t="shared" si="11"/>
        <v>0.79999999999999982</v>
      </c>
      <c r="D221" s="277"/>
      <c r="E221" s="278">
        <f>SQRT(((B221*'Fig. 2.7'!$B$19)^2)+((C221*'Fig. 2.7'!$C$19)^2)+(2*B221*C221*'Fig. 2.7'!$B$19*'Fig. 2.7'!$C$19*'Fig. 2.7'!$B$21))</f>
        <v>2.8586768501062401</v>
      </c>
      <c r="F221" s="278">
        <f>+(B221*'Fig. 2.7'!$B$18)+(C221*'Fig. 2.7'!$C$18)</f>
        <v>4.0016666666666687</v>
      </c>
    </row>
    <row r="222" spans="2:6" x14ac:dyDescent="0.5">
      <c r="B222" s="276">
        <f t="shared" si="10"/>
        <v>0.20100000000000015</v>
      </c>
      <c r="C222" s="276">
        <f t="shared" si="11"/>
        <v>0.79899999999999982</v>
      </c>
      <c r="D222" s="277"/>
      <c r="E222" s="278">
        <f>SQRT(((B222*'Fig. 2.7'!$B$19)^2)+((C222*'Fig. 2.7'!$C$19)^2)+(2*B222*C222*'Fig. 2.7'!$B$19*'Fig. 2.7'!$C$19*'Fig. 2.7'!$B$21))</f>
        <v>2.8629323081123204</v>
      </c>
      <c r="F222" s="278">
        <f>+(B222*'Fig. 2.7'!$B$18)+(C222*'Fig. 2.7'!$C$18)</f>
        <v>4.0112583333333349</v>
      </c>
    </row>
    <row r="223" spans="2:6" x14ac:dyDescent="0.5">
      <c r="B223" s="276">
        <f t="shared" si="10"/>
        <v>0.20200000000000015</v>
      </c>
      <c r="C223" s="276">
        <f t="shared" si="11"/>
        <v>0.79799999999999982</v>
      </c>
      <c r="D223" s="277"/>
      <c r="E223" s="278">
        <f>SQRT(((B223*'Fig. 2.7'!$B$19)^2)+((C223*'Fig. 2.7'!$C$19)^2)+(2*B223*C223*'Fig. 2.7'!$B$19*'Fig. 2.7'!$C$19*'Fig. 2.7'!$B$21))</f>
        <v>2.8673675125135576</v>
      </c>
      <c r="F223" s="278">
        <f>+(B223*'Fig. 2.7'!$B$18)+(C223*'Fig. 2.7'!$C$18)</f>
        <v>4.020850000000002</v>
      </c>
    </row>
    <row r="224" spans="2:6" x14ac:dyDescent="0.5">
      <c r="B224" s="276">
        <f t="shared" si="10"/>
        <v>0.20300000000000015</v>
      </c>
      <c r="C224" s="276">
        <f t="shared" si="11"/>
        <v>0.79699999999999982</v>
      </c>
      <c r="D224" s="277"/>
      <c r="E224" s="278">
        <f>SQRT(((B224*'Fig. 2.7'!$B$19)^2)+((C224*'Fig. 2.7'!$C$19)^2)+(2*B224*C224*'Fig. 2.7'!$B$19*'Fig. 2.7'!$C$19*'Fig. 2.7'!$B$21))</f>
        <v>2.8719816305624031</v>
      </c>
      <c r="F224" s="278">
        <f>+(B224*'Fig. 2.7'!$B$18)+(C224*'Fig. 2.7'!$C$18)</f>
        <v>4.0304416666666683</v>
      </c>
    </row>
    <row r="225" spans="2:6" x14ac:dyDescent="0.5">
      <c r="B225" s="276">
        <f t="shared" si="10"/>
        <v>0.20400000000000015</v>
      </c>
      <c r="C225" s="276">
        <f t="shared" si="11"/>
        <v>0.79599999999999982</v>
      </c>
      <c r="D225" s="277"/>
      <c r="E225" s="278">
        <f>SQRT(((B225*'Fig. 2.7'!$B$19)^2)+((C225*'Fig. 2.7'!$C$19)^2)+(2*B225*C225*'Fig. 2.7'!$B$19*'Fig. 2.7'!$C$19*'Fig. 2.7'!$B$21))</f>
        <v>2.8767738013688922</v>
      </c>
      <c r="F225" s="278">
        <f>+(B225*'Fig. 2.7'!$B$18)+(C225*'Fig. 2.7'!$C$18)</f>
        <v>4.0400333333333354</v>
      </c>
    </row>
    <row r="226" spans="2:6" x14ac:dyDescent="0.5">
      <c r="B226" s="276">
        <f t="shared" si="10"/>
        <v>0.20500000000000015</v>
      </c>
      <c r="C226" s="276">
        <f t="shared" si="11"/>
        <v>0.79499999999999982</v>
      </c>
      <c r="D226" s="277"/>
      <c r="E226" s="278">
        <f>SQRT(((B226*'Fig. 2.7'!$B$19)^2)+((C226*'Fig. 2.7'!$C$19)^2)+(2*B226*C226*'Fig. 2.7'!$B$19*'Fig. 2.7'!$C$19*'Fig. 2.7'!$B$21))</f>
        <v>2.8817431366590989</v>
      </c>
      <c r="F226" s="278">
        <f>+(B226*'Fig. 2.7'!$B$18)+(C226*'Fig. 2.7'!$C$18)</f>
        <v>4.0496250000000025</v>
      </c>
    </row>
    <row r="227" spans="2:6" x14ac:dyDescent="0.5">
      <c r="B227" s="276">
        <f t="shared" si="10"/>
        <v>0.20600000000000016</v>
      </c>
      <c r="C227" s="276">
        <f t="shared" si="11"/>
        <v>0.79399999999999982</v>
      </c>
      <c r="D227" s="277"/>
      <c r="E227" s="278">
        <f>SQRT(((B227*'Fig. 2.7'!$B$19)^2)+((C227*'Fig. 2.7'!$C$19)^2)+(2*B227*C227*'Fig. 2.7'!$B$19*'Fig. 2.7'!$C$19*'Fig. 2.7'!$B$21))</f>
        <v>2.886888721548869</v>
      </c>
      <c r="F227" s="278">
        <f>+(B227*'Fig. 2.7'!$B$18)+(C227*'Fig. 2.7'!$C$18)</f>
        <v>4.0592166666666687</v>
      </c>
    </row>
    <row r="228" spans="2:6" x14ac:dyDescent="0.5">
      <c r="B228" s="276">
        <f t="shared" si="10"/>
        <v>0.20700000000000016</v>
      </c>
      <c r="C228" s="276">
        <f t="shared" si="11"/>
        <v>0.79299999999999982</v>
      </c>
      <c r="D228" s="277"/>
      <c r="E228" s="278">
        <f>SQRT(((B228*'Fig. 2.7'!$B$19)^2)+((C228*'Fig. 2.7'!$C$19)^2)+(2*B228*C228*'Fig. 2.7'!$B$19*'Fig. 2.7'!$C$19*'Fig. 2.7'!$B$21))</f>
        <v>2.8922096153313572</v>
      </c>
      <c r="F228" s="278">
        <f>+(B228*'Fig. 2.7'!$B$18)+(C228*'Fig. 2.7'!$C$18)</f>
        <v>4.0688083333333349</v>
      </c>
    </row>
    <row r="229" spans="2:6" x14ac:dyDescent="0.5">
      <c r="B229" s="276">
        <f t="shared" si="10"/>
        <v>0.20800000000000016</v>
      </c>
      <c r="C229" s="276">
        <f t="shared" si="11"/>
        <v>0.79199999999999982</v>
      </c>
      <c r="D229" s="277"/>
      <c r="E229" s="278">
        <f>SQRT(((B229*'Fig. 2.7'!$B$19)^2)+((C229*'Fig. 2.7'!$C$19)^2)+(2*B229*C229*'Fig. 2.7'!$B$19*'Fig. 2.7'!$C$19*'Fig. 2.7'!$B$21))</f>
        <v>2.8977048522769007</v>
      </c>
      <c r="F229" s="278">
        <f>+(B229*'Fig. 2.7'!$B$18)+(C229*'Fig. 2.7'!$C$18)</f>
        <v>4.078400000000002</v>
      </c>
    </row>
    <row r="230" spans="2:6" x14ac:dyDescent="0.5">
      <c r="B230" s="276">
        <f t="shared" si="10"/>
        <v>0.20900000000000016</v>
      </c>
      <c r="C230" s="276">
        <f t="shared" si="11"/>
        <v>0.79099999999999981</v>
      </c>
      <c r="D230" s="277"/>
      <c r="E230" s="278">
        <f>SQRT(((B230*'Fig. 2.7'!$B$19)^2)+((C230*'Fig. 2.7'!$C$19)^2)+(2*B230*C230*'Fig. 2.7'!$B$19*'Fig. 2.7'!$C$19*'Fig. 2.7'!$B$21))</f>
        <v>2.9033734424437863</v>
      </c>
      <c r="F230" s="278">
        <f>+(B230*'Fig. 2.7'!$B$18)+(C230*'Fig. 2.7'!$C$18)</f>
        <v>4.0879916666666691</v>
      </c>
    </row>
    <row r="231" spans="2:6" x14ac:dyDescent="0.5">
      <c r="B231" s="276">
        <f t="shared" si="10"/>
        <v>0.21000000000000016</v>
      </c>
      <c r="C231" s="276">
        <f t="shared" si="11"/>
        <v>0.78999999999999981</v>
      </c>
      <c r="D231" s="277"/>
      <c r="E231" s="278">
        <f>SQRT(((B231*'Fig. 2.7'!$B$19)^2)+((C231*'Fig. 2.7'!$C$19)^2)+(2*B231*C231*'Fig. 2.7'!$B$19*'Fig. 2.7'!$C$19*'Fig. 2.7'!$B$21))</f>
        <v>2.9092143724984454</v>
      </c>
      <c r="F231" s="278">
        <f>+(B231*'Fig. 2.7'!$B$18)+(C231*'Fig. 2.7'!$C$18)</f>
        <v>4.0975833333333354</v>
      </c>
    </row>
    <row r="232" spans="2:6" x14ac:dyDescent="0.5">
      <c r="B232" s="276">
        <f t="shared" si="10"/>
        <v>0.21100000000000016</v>
      </c>
      <c r="C232" s="276">
        <f t="shared" si="11"/>
        <v>0.78899999999999981</v>
      </c>
      <c r="D232" s="277"/>
      <c r="E232" s="278">
        <f>SQRT(((B232*'Fig. 2.7'!$B$19)^2)+((C232*'Fig. 2.7'!$C$19)^2)+(2*B232*C232*'Fig. 2.7'!$B$19*'Fig. 2.7'!$C$19*'Fig. 2.7'!$B$21))</f>
        <v>2.9152266065436487</v>
      </c>
      <c r="F232" s="278">
        <f>+(B232*'Fig. 2.7'!$B$18)+(C232*'Fig. 2.7'!$C$18)</f>
        <v>4.1071750000000016</v>
      </c>
    </row>
    <row r="233" spans="2:6" x14ac:dyDescent="0.5">
      <c r="B233" s="276">
        <f t="shared" si="10"/>
        <v>0.21200000000000016</v>
      </c>
      <c r="C233" s="276">
        <f t="shared" si="11"/>
        <v>0.78799999999999981</v>
      </c>
      <c r="D233" s="277"/>
      <c r="E233" s="278">
        <f>SQRT(((B233*'Fig. 2.7'!$B$19)^2)+((C233*'Fig. 2.7'!$C$19)^2)+(2*B233*C233*'Fig. 2.7'!$B$19*'Fig. 2.7'!$C$19*'Fig. 2.7'!$B$21))</f>
        <v>2.9214090869533038</v>
      </c>
      <c r="F233" s="278">
        <f>+(B233*'Fig. 2.7'!$B$18)+(C233*'Fig. 2.7'!$C$18)</f>
        <v>4.1167666666666687</v>
      </c>
    </row>
    <row r="234" spans="2:6" x14ac:dyDescent="0.5">
      <c r="B234" s="276">
        <f t="shared" si="10"/>
        <v>0.21300000000000016</v>
      </c>
      <c r="C234" s="276">
        <f t="shared" si="11"/>
        <v>0.78699999999999981</v>
      </c>
      <c r="D234" s="277"/>
      <c r="E234" s="278">
        <f>SQRT(((B234*'Fig. 2.7'!$B$19)^2)+((C234*'Fig. 2.7'!$C$19)^2)+(2*B234*C234*'Fig. 2.7'!$B$19*'Fig. 2.7'!$C$19*'Fig. 2.7'!$B$21))</f>
        <v>2.9277607352124106</v>
      </c>
      <c r="F234" s="278">
        <f>+(B234*'Fig. 2.7'!$B$18)+(C234*'Fig. 2.7'!$C$18)</f>
        <v>4.1263583333333358</v>
      </c>
    </row>
    <row r="235" spans="2:6" x14ac:dyDescent="0.5">
      <c r="B235" s="276">
        <f t="shared" si="10"/>
        <v>0.21400000000000016</v>
      </c>
      <c r="C235" s="276">
        <f t="shared" si="11"/>
        <v>0.78599999999999981</v>
      </c>
      <c r="D235" s="277"/>
      <c r="E235" s="278">
        <f>SQRT(((B235*'Fig. 2.7'!$B$19)^2)+((C235*'Fig. 2.7'!$C$19)^2)+(2*B235*C235*'Fig. 2.7'!$B$19*'Fig. 2.7'!$C$19*'Fig. 2.7'!$B$21))</f>
        <v>2.9342804527608721</v>
      </c>
      <c r="F235" s="278">
        <f>+(B235*'Fig. 2.7'!$B$18)+(C235*'Fig. 2.7'!$C$18)</f>
        <v>4.135950000000002</v>
      </c>
    </row>
    <row r="236" spans="2:6" x14ac:dyDescent="0.5">
      <c r="B236" s="276">
        <f t="shared" si="10"/>
        <v>0.21500000000000016</v>
      </c>
      <c r="C236" s="276">
        <f t="shared" si="11"/>
        <v>0.78499999999999981</v>
      </c>
      <c r="D236" s="277"/>
      <c r="E236" s="278">
        <f>SQRT(((B236*'Fig. 2.7'!$B$19)^2)+((C236*'Fig. 2.7'!$C$19)^2)+(2*B236*C236*'Fig. 2.7'!$B$19*'Fig. 2.7'!$C$19*'Fig. 2.7'!$B$21))</f>
        <v>2.9409671218397579</v>
      </c>
      <c r="F236" s="278">
        <f>+(B236*'Fig. 2.7'!$B$18)+(C236*'Fig. 2.7'!$C$18)</f>
        <v>4.1455416666666691</v>
      </c>
    </row>
    <row r="237" spans="2:6" x14ac:dyDescent="0.5">
      <c r="B237" s="276">
        <f t="shared" si="10"/>
        <v>0.21600000000000016</v>
      </c>
      <c r="C237" s="276">
        <f t="shared" si="11"/>
        <v>0.78399999999999981</v>
      </c>
      <c r="D237" s="277"/>
      <c r="E237" s="278">
        <f>SQRT(((B237*'Fig. 2.7'!$B$19)^2)+((C237*'Fig. 2.7'!$C$19)^2)+(2*B237*C237*'Fig. 2.7'!$B$19*'Fig. 2.7'!$C$19*'Fig. 2.7'!$B$21))</f>
        <v>2.9478196063387521</v>
      </c>
      <c r="F237" s="278">
        <f>+(B237*'Fig. 2.7'!$B$18)+(C237*'Fig. 2.7'!$C$18)</f>
        <v>4.1551333333333353</v>
      </c>
    </row>
    <row r="238" spans="2:6" x14ac:dyDescent="0.5">
      <c r="B238" s="276">
        <f t="shared" si="10"/>
        <v>0.21700000000000016</v>
      </c>
      <c r="C238" s="276">
        <f t="shared" si="11"/>
        <v>0.78299999999999981</v>
      </c>
      <c r="D238" s="277"/>
      <c r="E238" s="278">
        <f>SQRT(((B238*'Fig. 2.7'!$B$19)^2)+((C238*'Fig. 2.7'!$C$19)^2)+(2*B238*C238*'Fig. 2.7'!$B$19*'Fig. 2.7'!$C$19*'Fig. 2.7'!$B$21))</f>
        <v>2.9548367526434922</v>
      </c>
      <c r="F238" s="278">
        <f>+(B238*'Fig. 2.7'!$B$18)+(C238*'Fig. 2.7'!$C$18)</f>
        <v>4.1647250000000025</v>
      </c>
    </row>
    <row r="239" spans="2:6" x14ac:dyDescent="0.5">
      <c r="B239" s="276">
        <f t="shared" si="10"/>
        <v>0.21800000000000017</v>
      </c>
      <c r="C239" s="276">
        <f t="shared" si="11"/>
        <v>0.78199999999999981</v>
      </c>
      <c r="D239" s="277"/>
      <c r="E239" s="278">
        <f>SQRT(((B239*'Fig. 2.7'!$B$19)^2)+((C239*'Fig. 2.7'!$C$19)^2)+(2*B239*C239*'Fig. 2.7'!$B$19*'Fig. 2.7'!$C$19*'Fig. 2.7'!$B$21))</f>
        <v>2.9620173904815537</v>
      </c>
      <c r="F239" s="278">
        <f>+(B239*'Fig. 2.7'!$B$18)+(C239*'Fig. 2.7'!$C$18)</f>
        <v>4.1743166666666696</v>
      </c>
    </row>
    <row r="240" spans="2:6" x14ac:dyDescent="0.5">
      <c r="B240" s="276">
        <f t="shared" si="10"/>
        <v>0.21900000000000017</v>
      </c>
      <c r="C240" s="276">
        <f t="shared" si="11"/>
        <v>0.78099999999999981</v>
      </c>
      <c r="D240" s="277"/>
      <c r="E240" s="278">
        <f>SQRT(((B240*'Fig. 2.7'!$B$19)^2)+((C240*'Fig. 2.7'!$C$19)^2)+(2*B240*C240*'Fig. 2.7'!$B$19*'Fig. 2.7'!$C$19*'Fig. 2.7'!$B$21))</f>
        <v>2.9693603337659158</v>
      </c>
      <c r="F240" s="278">
        <f>+(B240*'Fig. 2.7'!$B$18)+(C240*'Fig. 2.7'!$C$18)</f>
        <v>4.1839083333333358</v>
      </c>
    </row>
    <row r="241" spans="2:6" x14ac:dyDescent="0.5">
      <c r="B241" s="276">
        <f t="shared" si="10"/>
        <v>0.22000000000000017</v>
      </c>
      <c r="C241" s="276">
        <f t="shared" si="11"/>
        <v>0.7799999999999998</v>
      </c>
      <c r="D241" s="277"/>
      <c r="E241" s="278">
        <f>SQRT(((B241*'Fig. 2.7'!$B$19)^2)+((C241*'Fig. 2.7'!$C$19)^2)+(2*B241*C241*'Fig. 2.7'!$B$19*'Fig. 2.7'!$C$19*'Fig. 2.7'!$B$21))</f>
        <v>2.9768643814346918</v>
      </c>
      <c r="F241" s="278">
        <f>+(B241*'Fig. 2.7'!$B$18)+(C241*'Fig. 2.7'!$C$18)</f>
        <v>4.193500000000002</v>
      </c>
    </row>
    <row r="242" spans="2:6" x14ac:dyDescent="0.5">
      <c r="B242" s="276">
        <f t="shared" si="10"/>
        <v>0.22100000000000017</v>
      </c>
      <c r="C242" s="276">
        <f t="shared" si="11"/>
        <v>0.7789999999999998</v>
      </c>
      <c r="D242" s="277"/>
      <c r="E242" s="278">
        <f>SQRT(((B242*'Fig. 2.7'!$B$19)^2)+((C242*'Fig. 2.7'!$C$19)^2)+(2*B242*C242*'Fig. 2.7'!$B$19*'Fig. 2.7'!$C$19*'Fig. 2.7'!$B$21))</f>
        <v>2.9845283182860776</v>
      </c>
      <c r="F242" s="278">
        <f>+(B242*'Fig. 2.7'!$B$18)+(C242*'Fig. 2.7'!$C$18)</f>
        <v>4.2030916666666691</v>
      </c>
    </row>
    <row r="243" spans="2:6" x14ac:dyDescent="0.5">
      <c r="B243" s="276">
        <f t="shared" si="10"/>
        <v>0.22200000000000017</v>
      </c>
      <c r="C243" s="276">
        <f t="shared" si="11"/>
        <v>0.7779999999999998</v>
      </c>
      <c r="D243" s="277"/>
      <c r="E243" s="278">
        <f>SQRT(((B243*'Fig. 2.7'!$B$19)^2)+((C243*'Fig. 2.7'!$C$19)^2)+(2*B243*C243*'Fig. 2.7'!$B$19*'Fig. 2.7'!$C$19*'Fig. 2.7'!$B$21))</f>
        <v>2.9923509158073931</v>
      </c>
      <c r="F243" s="278">
        <f>+(B243*'Fig. 2.7'!$B$18)+(C243*'Fig. 2.7'!$C$18)</f>
        <v>4.2126833333333362</v>
      </c>
    </row>
    <row r="244" spans="2:6" x14ac:dyDescent="0.5">
      <c r="B244" s="276">
        <f t="shared" si="10"/>
        <v>0.22300000000000017</v>
      </c>
      <c r="C244" s="276">
        <f t="shared" si="11"/>
        <v>0.7769999999999998</v>
      </c>
      <c r="D244" s="277"/>
      <c r="E244" s="278">
        <f>SQRT(((B244*'Fig. 2.7'!$B$19)^2)+((C244*'Fig. 2.7'!$C$19)^2)+(2*B244*C244*'Fig. 2.7'!$B$19*'Fig. 2.7'!$C$19*'Fig. 2.7'!$B$21))</f>
        <v>3.0003309329972252</v>
      </c>
      <c r="F244" s="278">
        <f>+(B244*'Fig. 2.7'!$B$18)+(C244*'Fig. 2.7'!$C$18)</f>
        <v>4.2222750000000024</v>
      </c>
    </row>
    <row r="245" spans="2:6" x14ac:dyDescent="0.5">
      <c r="B245" s="276">
        <f t="shared" si="10"/>
        <v>0.22400000000000017</v>
      </c>
      <c r="C245" s="276">
        <f t="shared" si="11"/>
        <v>0.7759999999999998</v>
      </c>
      <c r="D245" s="277"/>
      <c r="E245" s="278">
        <f>SQRT(((B245*'Fig. 2.7'!$B$19)^2)+((C245*'Fig. 2.7'!$C$19)^2)+(2*B245*C245*'Fig. 2.7'!$B$19*'Fig. 2.7'!$C$19*'Fig. 2.7'!$B$21))</f>
        <v>3.0084671171796975</v>
      </c>
      <c r="F245" s="278">
        <f>+(B245*'Fig. 2.7'!$B$18)+(C245*'Fig. 2.7'!$C$18)</f>
        <v>4.2318666666666687</v>
      </c>
    </row>
    <row r="246" spans="2:6" x14ac:dyDescent="0.5">
      <c r="B246" s="276">
        <f t="shared" si="10"/>
        <v>0.22500000000000017</v>
      </c>
      <c r="C246" s="276">
        <f t="shared" si="11"/>
        <v>0.7749999999999998</v>
      </c>
      <c r="D246" s="277"/>
      <c r="E246" s="278">
        <f>SQRT(((B246*'Fig. 2.7'!$B$19)^2)+((C246*'Fig. 2.7'!$C$19)^2)+(2*B246*C246*'Fig. 2.7'!$B$19*'Fig. 2.7'!$C$19*'Fig. 2.7'!$B$21))</f>
        <v>3.0167582048099053</v>
      </c>
      <c r="F246" s="278">
        <f>+(B246*'Fig. 2.7'!$B$18)+(C246*'Fig. 2.7'!$C$18)</f>
        <v>4.2414583333333358</v>
      </c>
    </row>
    <row r="247" spans="2:6" x14ac:dyDescent="0.5">
      <c r="B247" s="276">
        <f t="shared" si="10"/>
        <v>0.22600000000000017</v>
      </c>
      <c r="C247" s="276">
        <f t="shared" si="11"/>
        <v>0.7739999999999998</v>
      </c>
      <c r="D247" s="277"/>
      <c r="E247" s="278">
        <f>SQRT(((B247*'Fig. 2.7'!$B$19)^2)+((C247*'Fig. 2.7'!$C$19)^2)+(2*B247*C247*'Fig. 2.7'!$B$19*'Fig. 2.7'!$C$19*'Fig. 2.7'!$B$21))</f>
        <v>3.025202922269695</v>
      </c>
      <c r="F247" s="278">
        <f>+(B247*'Fig. 2.7'!$B$18)+(C247*'Fig. 2.7'!$C$18)</f>
        <v>4.251050000000002</v>
      </c>
    </row>
    <row r="248" spans="2:6" x14ac:dyDescent="0.5">
      <c r="B248" s="276">
        <f t="shared" si="10"/>
        <v>0.22700000000000017</v>
      </c>
      <c r="C248" s="276">
        <f t="shared" si="11"/>
        <v>0.7729999999999998</v>
      </c>
      <c r="D248" s="277"/>
      <c r="E248" s="278">
        <f>SQRT(((B248*'Fig. 2.7'!$B$19)^2)+((C248*'Fig. 2.7'!$C$19)^2)+(2*B248*C248*'Fig. 2.7'!$B$19*'Fig. 2.7'!$C$19*'Fig. 2.7'!$B$21))</f>
        <v>3.0337999866529035</v>
      </c>
      <c r="F248" s="278">
        <f>+(B248*'Fig. 2.7'!$B$18)+(C248*'Fig. 2.7'!$C$18)</f>
        <v>4.2606416666666691</v>
      </c>
    </row>
    <row r="249" spans="2:6" x14ac:dyDescent="0.5">
      <c r="B249" s="276">
        <f t="shared" si="10"/>
        <v>0.22800000000000017</v>
      </c>
      <c r="C249" s="276">
        <f t="shared" si="11"/>
        <v>0.7719999999999998</v>
      </c>
      <c r="D249" s="277"/>
      <c r="E249" s="278">
        <f>SQRT(((B249*'Fig. 2.7'!$B$19)^2)+((C249*'Fig. 2.7'!$C$19)^2)+(2*B249*C249*'Fig. 2.7'!$B$19*'Fig. 2.7'!$C$19*'Fig. 2.7'!$B$21))</f>
        <v>3.0425481065393312</v>
      </c>
      <c r="F249" s="278">
        <f>+(B249*'Fig. 2.7'!$B$18)+(C249*'Fig. 2.7'!$C$18)</f>
        <v>4.2702333333333353</v>
      </c>
    </row>
    <row r="250" spans="2:6" x14ac:dyDescent="0.5">
      <c r="B250" s="276">
        <f t="shared" si="10"/>
        <v>0.22900000000000018</v>
      </c>
      <c r="C250" s="276">
        <f t="shared" si="11"/>
        <v>0.7709999999999998</v>
      </c>
      <c r="D250" s="277"/>
      <c r="E250" s="278">
        <f>SQRT(((B250*'Fig. 2.7'!$B$19)^2)+((C250*'Fig. 2.7'!$C$19)^2)+(2*B250*C250*'Fig. 2.7'!$B$19*'Fig. 2.7'!$C$19*'Fig. 2.7'!$B$21))</f>
        <v>3.0514459827566713</v>
      </c>
      <c r="F250" s="278">
        <f>+(B250*'Fig. 2.7'!$B$18)+(C250*'Fig. 2.7'!$C$18)</f>
        <v>4.2798250000000024</v>
      </c>
    </row>
    <row r="251" spans="2:6" x14ac:dyDescent="0.5">
      <c r="B251" s="276">
        <f t="shared" si="10"/>
        <v>0.23000000000000018</v>
      </c>
      <c r="C251" s="276">
        <f t="shared" si="11"/>
        <v>0.7699999999999998</v>
      </c>
      <c r="D251" s="277"/>
      <c r="E251" s="278">
        <f>SQRT(((B251*'Fig. 2.7'!$B$19)^2)+((C251*'Fig. 2.7'!$C$19)^2)+(2*B251*C251*'Fig. 2.7'!$B$19*'Fig. 2.7'!$C$19*'Fig. 2.7'!$B$21))</f>
        <v>3.0604923091297627</v>
      </c>
      <c r="F251" s="278">
        <f>+(B251*'Fig. 2.7'!$B$18)+(C251*'Fig. 2.7'!$C$18)</f>
        <v>4.2894166666666687</v>
      </c>
    </row>
    <row r="252" spans="2:6" x14ac:dyDescent="0.5">
      <c r="B252" s="276">
        <f t="shared" si="10"/>
        <v>0.23100000000000018</v>
      </c>
      <c r="C252" s="276">
        <f t="shared" si="11"/>
        <v>0.76899999999999979</v>
      </c>
      <c r="D252" s="277"/>
      <c r="E252" s="278">
        <f>SQRT(((B252*'Fig. 2.7'!$B$19)^2)+((C252*'Fig. 2.7'!$C$19)^2)+(2*B252*C252*'Fig. 2.7'!$B$19*'Fig. 2.7'!$C$19*'Fig. 2.7'!$B$21))</f>
        <v>3.0696857732165168</v>
      </c>
      <c r="F252" s="278">
        <f>+(B252*'Fig. 2.7'!$B$18)+(C252*'Fig. 2.7'!$C$18)</f>
        <v>4.2990083333333358</v>
      </c>
    </row>
    <row r="253" spans="2:6" x14ac:dyDescent="0.5">
      <c r="B253" s="276">
        <f t="shared" si="10"/>
        <v>0.23200000000000018</v>
      </c>
      <c r="C253" s="276">
        <f t="shared" si="11"/>
        <v>0.76799999999999979</v>
      </c>
      <c r="D253" s="277"/>
      <c r="E253" s="278">
        <f>SQRT(((B253*'Fig. 2.7'!$B$19)^2)+((C253*'Fig. 2.7'!$C$19)^2)+(2*B253*C253*'Fig. 2.7'!$B$19*'Fig. 2.7'!$C$19*'Fig. 2.7'!$B$21))</f>
        <v>3.0790250570299338</v>
      </c>
      <c r="F253" s="278">
        <f>+(B253*'Fig. 2.7'!$B$18)+(C253*'Fig. 2.7'!$C$18)</f>
        <v>4.308600000000002</v>
      </c>
    </row>
    <row r="254" spans="2:6" x14ac:dyDescent="0.5">
      <c r="B254" s="276">
        <f t="shared" si="10"/>
        <v>0.23300000000000018</v>
      </c>
      <c r="C254" s="276">
        <f t="shared" si="11"/>
        <v>0.76699999999999979</v>
      </c>
      <c r="D254" s="277"/>
      <c r="E254" s="278">
        <f>SQRT(((B254*'Fig. 2.7'!$B$19)^2)+((C254*'Fig. 2.7'!$C$19)^2)+(2*B254*C254*'Fig. 2.7'!$B$19*'Fig. 2.7'!$C$19*'Fig. 2.7'!$B$21))</f>
        <v>3.0885088377457062</v>
      </c>
      <c r="F254" s="278">
        <f>+(B254*'Fig. 2.7'!$B$18)+(C254*'Fig. 2.7'!$C$18)</f>
        <v>4.3181916666666691</v>
      </c>
    </row>
    <row r="255" spans="2:6" x14ac:dyDescent="0.5">
      <c r="B255" s="276">
        <f t="shared" si="10"/>
        <v>0.23400000000000018</v>
      </c>
      <c r="C255" s="276">
        <f t="shared" si="11"/>
        <v>0.76599999999999979</v>
      </c>
      <c r="D255" s="277"/>
      <c r="E255" s="278">
        <f>SQRT(((B255*'Fig. 2.7'!$B$19)^2)+((C255*'Fig. 2.7'!$C$19)^2)+(2*B255*C255*'Fig. 2.7'!$B$19*'Fig. 2.7'!$C$19*'Fig. 2.7'!$B$21))</f>
        <v>3.098135788394909</v>
      </c>
      <c r="F255" s="278">
        <f>+(B255*'Fig. 2.7'!$B$18)+(C255*'Fig. 2.7'!$C$18)</f>
        <v>4.3277833333333353</v>
      </c>
    </row>
    <row r="256" spans="2:6" x14ac:dyDescent="0.5">
      <c r="B256" s="276">
        <f t="shared" si="10"/>
        <v>0.23500000000000018</v>
      </c>
      <c r="C256" s="276">
        <f t="shared" si="11"/>
        <v>0.76499999999999979</v>
      </c>
      <c r="D256" s="277"/>
      <c r="E256" s="278">
        <f>SQRT(((B256*'Fig. 2.7'!$B$19)^2)+((C256*'Fig. 2.7'!$C$19)^2)+(2*B256*C256*'Fig. 2.7'!$B$19*'Fig. 2.7'!$C$19*'Fig. 2.7'!$B$21))</f>
        <v>3.107904578541334</v>
      </c>
      <c r="F256" s="278">
        <f>+(B256*'Fig. 2.7'!$B$18)+(C256*'Fig. 2.7'!$C$18)</f>
        <v>4.3373750000000024</v>
      </c>
    </row>
    <row r="257" spans="2:6" x14ac:dyDescent="0.5">
      <c r="B257" s="276">
        <f t="shared" si="10"/>
        <v>0.23600000000000018</v>
      </c>
      <c r="C257" s="276">
        <f t="shared" si="11"/>
        <v>0.76399999999999979</v>
      </c>
      <c r="D257" s="277"/>
      <c r="E257" s="278">
        <f>SQRT(((B257*'Fig. 2.7'!$B$19)^2)+((C257*'Fig. 2.7'!$C$19)^2)+(2*B257*C257*'Fig. 2.7'!$B$19*'Fig. 2.7'!$C$19*'Fig. 2.7'!$B$21))</f>
        <v>3.117813874943129</v>
      </c>
      <c r="F257" s="278">
        <f>+(B257*'Fig. 2.7'!$B$18)+(C257*'Fig. 2.7'!$C$18)</f>
        <v>4.3469666666666686</v>
      </c>
    </row>
    <row r="258" spans="2:6" x14ac:dyDescent="0.5">
      <c r="B258" s="276">
        <f t="shared" si="10"/>
        <v>0.23700000000000018</v>
      </c>
      <c r="C258" s="276">
        <f t="shared" si="11"/>
        <v>0.76299999999999979</v>
      </c>
      <c r="D258" s="277"/>
      <c r="E258" s="278">
        <f>SQRT(((B258*'Fig. 2.7'!$B$19)^2)+((C258*'Fig. 2.7'!$C$19)^2)+(2*B258*C258*'Fig. 2.7'!$B$19*'Fig. 2.7'!$C$19*'Fig. 2.7'!$B$21))</f>
        <v>3.1278623421983331</v>
      </c>
      <c r="F258" s="278">
        <f>+(B258*'Fig. 2.7'!$B$18)+(C258*'Fig. 2.7'!$C$18)</f>
        <v>4.3565583333333358</v>
      </c>
    </row>
    <row r="259" spans="2:6" x14ac:dyDescent="0.5">
      <c r="B259" s="276">
        <f t="shared" si="10"/>
        <v>0.23800000000000018</v>
      </c>
      <c r="C259" s="276">
        <f t="shared" si="11"/>
        <v>0.76199999999999979</v>
      </c>
      <c r="D259" s="277"/>
      <c r="E259" s="278">
        <f>SQRT(((B259*'Fig. 2.7'!$B$19)^2)+((C259*'Fig. 2.7'!$C$19)^2)+(2*B259*C259*'Fig. 2.7'!$B$19*'Fig. 2.7'!$C$19*'Fig. 2.7'!$B$21))</f>
        <v>3.1380486433740677</v>
      </c>
      <c r="F259" s="278">
        <f>+(B259*'Fig. 2.7'!$B$18)+(C259*'Fig. 2.7'!$C$18)</f>
        <v>4.3661500000000029</v>
      </c>
    </row>
    <row r="260" spans="2:6" x14ac:dyDescent="0.5">
      <c r="B260" s="276">
        <f t="shared" si="10"/>
        <v>0.23900000000000018</v>
      </c>
      <c r="C260" s="276">
        <f t="shared" si="11"/>
        <v>0.76099999999999979</v>
      </c>
      <c r="D260" s="277"/>
      <c r="E260" s="278">
        <f>SQRT(((B260*'Fig. 2.7'!$B$19)^2)+((C260*'Fig. 2.7'!$C$19)^2)+(2*B260*C260*'Fig. 2.7'!$B$19*'Fig. 2.7'!$C$19*'Fig. 2.7'!$B$21))</f>
        <v>3.1483714406191128</v>
      </c>
      <c r="F260" s="278">
        <f>+(B260*'Fig. 2.7'!$B$18)+(C260*'Fig. 2.7'!$C$18)</f>
        <v>4.3757416666666691</v>
      </c>
    </row>
    <row r="261" spans="2:6" x14ac:dyDescent="0.5">
      <c r="B261" s="276">
        <f t="shared" si="10"/>
        <v>0.24000000000000019</v>
      </c>
      <c r="C261" s="276">
        <f t="shared" si="11"/>
        <v>0.75999999999999979</v>
      </c>
      <c r="D261" s="277"/>
      <c r="E261" s="278">
        <f>SQRT(((B261*'Fig. 2.7'!$B$19)^2)+((C261*'Fig. 2.7'!$C$19)^2)+(2*B261*C261*'Fig. 2.7'!$B$19*'Fig. 2.7'!$C$19*'Fig. 2.7'!$B$21))</f>
        <v>3.1588293957596316</v>
      </c>
      <c r="F261" s="278">
        <f>+(B261*'Fig. 2.7'!$B$18)+(C261*'Fig. 2.7'!$C$18)</f>
        <v>4.3853333333333353</v>
      </c>
    </row>
    <row r="262" spans="2:6" x14ac:dyDescent="0.5">
      <c r="B262" s="276">
        <f t="shared" si="10"/>
        <v>0.24100000000000019</v>
      </c>
      <c r="C262" s="276">
        <f t="shared" si="11"/>
        <v>0.75899999999999979</v>
      </c>
      <c r="D262" s="277"/>
      <c r="E262" s="278">
        <f>SQRT(((B262*'Fig. 2.7'!$B$19)^2)+((C262*'Fig. 2.7'!$C$19)^2)+(2*B262*C262*'Fig. 2.7'!$B$19*'Fig. 2.7'!$C$19*'Fig. 2.7'!$B$21))</f>
        <v>3.1694211708779108</v>
      </c>
      <c r="F262" s="278">
        <f>+(B262*'Fig. 2.7'!$B$18)+(C262*'Fig. 2.7'!$C$18)</f>
        <v>4.3949250000000024</v>
      </c>
    </row>
    <row r="263" spans="2:6" x14ac:dyDescent="0.5">
      <c r="B263" s="276">
        <f t="shared" si="10"/>
        <v>0.24200000000000019</v>
      </c>
      <c r="C263" s="276">
        <f t="shared" si="11"/>
        <v>0.75799999999999979</v>
      </c>
      <c r="D263" s="277"/>
      <c r="E263" s="278">
        <f>SQRT(((B263*'Fig. 2.7'!$B$19)^2)+((C263*'Fig. 2.7'!$C$19)^2)+(2*B263*C263*'Fig. 2.7'!$B$19*'Fig. 2.7'!$C$19*'Fig. 2.7'!$B$21))</f>
        <v>3.1801454288739519</v>
      </c>
      <c r="F263" s="278">
        <f>+(B263*'Fig. 2.7'!$B$18)+(C263*'Fig. 2.7'!$C$18)</f>
        <v>4.4045166666666695</v>
      </c>
    </row>
    <row r="264" spans="2:6" x14ac:dyDescent="0.5">
      <c r="B264" s="276">
        <f t="shared" si="10"/>
        <v>0.24300000000000019</v>
      </c>
      <c r="C264" s="276">
        <f t="shared" si="11"/>
        <v>0.75699999999999978</v>
      </c>
      <c r="D264" s="277"/>
      <c r="E264" s="278">
        <f>SQRT(((B264*'Fig. 2.7'!$B$19)^2)+((C264*'Fig. 2.7'!$C$19)^2)+(2*B264*C264*'Fig. 2.7'!$B$19*'Fig. 2.7'!$C$19*'Fig. 2.7'!$B$21))</f>
        <v>3.191000834009845</v>
      </c>
      <c r="F264" s="278">
        <f>+(B264*'Fig. 2.7'!$B$18)+(C264*'Fig. 2.7'!$C$18)</f>
        <v>4.4141083333333357</v>
      </c>
    </row>
    <row r="265" spans="2:6" x14ac:dyDescent="0.5">
      <c r="B265" s="276">
        <f t="shared" si="10"/>
        <v>0.24400000000000019</v>
      </c>
      <c r="C265" s="276">
        <f t="shared" si="11"/>
        <v>0.75599999999999978</v>
      </c>
      <c r="D265" s="277"/>
      <c r="E265" s="278">
        <f>SQRT(((B265*'Fig. 2.7'!$B$19)^2)+((C265*'Fig. 2.7'!$C$19)^2)+(2*B265*C265*'Fig. 2.7'!$B$19*'Fig. 2.7'!$C$19*'Fig. 2.7'!$B$21))</f>
        <v>3.2019860524368329</v>
      </c>
      <c r="F265" s="278">
        <f>+(B265*'Fig. 2.7'!$B$18)+(C265*'Fig. 2.7'!$C$18)</f>
        <v>4.423700000000002</v>
      </c>
    </row>
    <row r="266" spans="2:6" x14ac:dyDescent="0.5">
      <c r="B266" s="276">
        <f t="shared" si="10"/>
        <v>0.24500000000000019</v>
      </c>
      <c r="C266" s="276">
        <f t="shared" si="11"/>
        <v>0.75499999999999978</v>
      </c>
      <c r="D266" s="277"/>
      <c r="E266" s="278">
        <f>SQRT(((B266*'Fig. 2.7'!$B$19)^2)+((C266*'Fig. 2.7'!$C$19)^2)+(2*B266*C266*'Fig. 2.7'!$B$19*'Fig. 2.7'!$C$19*'Fig. 2.7'!$B$21))</f>
        <v>3.2130997527050638</v>
      </c>
      <c r="F266" s="278">
        <f>+(B266*'Fig. 2.7'!$B$18)+(C266*'Fig. 2.7'!$C$18)</f>
        <v>4.4332916666666691</v>
      </c>
    </row>
    <row r="267" spans="2:6" x14ac:dyDescent="0.5">
      <c r="B267" s="276">
        <f t="shared" si="10"/>
        <v>0.24600000000000019</v>
      </c>
      <c r="C267" s="276">
        <f t="shared" si="11"/>
        <v>0.75399999999999978</v>
      </c>
      <c r="D267" s="277"/>
      <c r="E267" s="278">
        <f>SQRT(((B267*'Fig. 2.7'!$B$19)^2)+((C267*'Fig. 2.7'!$C$19)^2)+(2*B267*C267*'Fig. 2.7'!$B$19*'Fig. 2.7'!$C$19*'Fig. 2.7'!$B$21))</f>
        <v>3.224340606256034</v>
      </c>
      <c r="F267" s="278">
        <f>+(B267*'Fig. 2.7'!$B$18)+(C267*'Fig. 2.7'!$C$18)</f>
        <v>4.4428833333333362</v>
      </c>
    </row>
    <row r="268" spans="2:6" x14ac:dyDescent="0.5">
      <c r="B268" s="276">
        <f t="shared" si="10"/>
        <v>0.24700000000000019</v>
      </c>
      <c r="C268" s="276">
        <f t="shared" si="11"/>
        <v>0.75299999999999978</v>
      </c>
      <c r="D268" s="277"/>
      <c r="E268" s="278">
        <f>SQRT(((B268*'Fig. 2.7'!$B$19)^2)+((C268*'Fig. 2.7'!$C$19)^2)+(2*B268*C268*'Fig. 2.7'!$B$19*'Fig. 2.7'!$C$19*'Fig. 2.7'!$B$21))</f>
        <v>3.2357072878977404</v>
      </c>
      <c r="F268" s="278">
        <f>+(B268*'Fig. 2.7'!$B$18)+(C268*'Fig. 2.7'!$C$18)</f>
        <v>4.4524750000000024</v>
      </c>
    </row>
    <row r="269" spans="2:6" x14ac:dyDescent="0.5">
      <c r="B269" s="276">
        <f t="shared" si="10"/>
        <v>0.24800000000000019</v>
      </c>
      <c r="C269" s="276">
        <f t="shared" si="11"/>
        <v>0.75199999999999978</v>
      </c>
      <c r="D269" s="277"/>
      <c r="E269" s="278">
        <f>SQRT(((B269*'Fig. 2.7'!$B$19)^2)+((C269*'Fig. 2.7'!$C$19)^2)+(2*B269*C269*'Fig. 2.7'!$B$19*'Fig. 2.7'!$C$19*'Fig. 2.7'!$B$21))</f>
        <v>3.2471984762626445</v>
      </c>
      <c r="F269" s="278">
        <f>+(B269*'Fig. 2.7'!$B$18)+(C269*'Fig. 2.7'!$C$18)</f>
        <v>4.4620666666666695</v>
      </c>
    </row>
    <row r="270" spans="2:6" x14ac:dyDescent="0.5">
      <c r="B270" s="276">
        <f t="shared" si="10"/>
        <v>0.24900000000000019</v>
      </c>
      <c r="C270" s="276">
        <f t="shared" si="11"/>
        <v>0.75099999999999978</v>
      </c>
      <c r="D270" s="277"/>
      <c r="E270" s="278">
        <f>SQRT(((B270*'Fig. 2.7'!$B$19)^2)+((C270*'Fig. 2.7'!$C$19)^2)+(2*B270*C270*'Fig. 2.7'!$B$19*'Fig. 2.7'!$C$19*'Fig. 2.7'!$B$21))</f>
        <v>3.2588128542484864</v>
      </c>
      <c r="F270" s="278">
        <f>+(B270*'Fig. 2.7'!$B$18)+(C270*'Fig. 2.7'!$C$18)</f>
        <v>4.4716583333333357</v>
      </c>
    </row>
    <row r="271" spans="2:6" x14ac:dyDescent="0.5">
      <c r="B271" s="276">
        <f t="shared" si="10"/>
        <v>0.25000000000000017</v>
      </c>
      <c r="C271" s="276">
        <f t="shared" si="11"/>
        <v>0.74999999999999978</v>
      </c>
      <c r="D271" s="277"/>
      <c r="E271" s="278">
        <f>SQRT(((B271*'Fig. 2.7'!$B$19)^2)+((C271*'Fig. 2.7'!$C$19)^2)+(2*B271*C271*'Fig. 2.7'!$B$19*'Fig. 2.7'!$C$19*'Fig. 2.7'!$B$21))</f>
        <v>3.2705491094421362</v>
      </c>
      <c r="F271" s="278">
        <f>+(B271*'Fig. 2.7'!$B$18)+(C271*'Fig. 2.7'!$C$18)</f>
        <v>4.481250000000002</v>
      </c>
    </row>
    <row r="272" spans="2:6" x14ac:dyDescent="0.5">
      <c r="B272" s="276">
        <f t="shared" si="10"/>
        <v>0.25100000000000017</v>
      </c>
      <c r="C272" s="276">
        <f t="shared" si="11"/>
        <v>0.74899999999999989</v>
      </c>
      <c r="D272" s="277"/>
      <c r="E272" s="278">
        <f>SQRT(((B272*'Fig. 2.7'!$B$19)^2)+((C272*'Fig. 2.7'!$C$19)^2)+(2*B272*C272*'Fig. 2.7'!$B$19*'Fig. 2.7'!$C$19*'Fig. 2.7'!$B$21))</f>
        <v>3.2824059345265573</v>
      </c>
      <c r="F272" s="278">
        <f>+(B272*'Fig. 2.7'!$B$18)+(C272*'Fig. 2.7'!$C$18)</f>
        <v>4.4908416666666691</v>
      </c>
    </row>
    <row r="273" spans="2:6" x14ac:dyDescent="0.5">
      <c r="B273" s="276">
        <f t="shared" si="10"/>
        <v>0.25200000000000017</v>
      </c>
      <c r="C273" s="276">
        <f t="shared" si="11"/>
        <v>0.74799999999999978</v>
      </c>
      <c r="D273" s="277"/>
      <c r="E273" s="278">
        <f>SQRT(((B273*'Fig. 2.7'!$B$19)^2)+((C273*'Fig. 2.7'!$C$19)^2)+(2*B273*C273*'Fig. 2.7'!$B$19*'Fig. 2.7'!$C$19*'Fig. 2.7'!$B$21))</f>
        <v>3.2943820276711144</v>
      </c>
      <c r="F273" s="278">
        <f>+(B273*'Fig. 2.7'!$B$18)+(C273*'Fig. 2.7'!$C$18)</f>
        <v>4.5004333333333353</v>
      </c>
    </row>
    <row r="274" spans="2:6" x14ac:dyDescent="0.5">
      <c r="B274" s="276">
        <f t="shared" si="10"/>
        <v>0.25300000000000017</v>
      </c>
      <c r="C274" s="276">
        <f t="shared" si="11"/>
        <v>0.74699999999999989</v>
      </c>
      <c r="D274" s="277"/>
      <c r="E274" s="278">
        <f>SQRT(((B274*'Fig. 2.7'!$B$19)^2)+((C274*'Fig. 2.7'!$C$19)^2)+(2*B274*C274*'Fig. 2.7'!$B$19*'Fig. 2.7'!$C$19*'Fig. 2.7'!$B$21))</f>
        <v>3.3064760929053381</v>
      </c>
      <c r="F274" s="278">
        <f>+(B274*'Fig. 2.7'!$B$18)+(C274*'Fig. 2.7'!$C$18)</f>
        <v>4.5100250000000024</v>
      </c>
    </row>
    <row r="275" spans="2:6" x14ac:dyDescent="0.5">
      <c r="B275" s="276">
        <f t="shared" si="10"/>
        <v>0.25400000000000017</v>
      </c>
      <c r="C275" s="276">
        <f t="shared" si="11"/>
        <v>0.74599999999999977</v>
      </c>
      <c r="D275" s="277"/>
      <c r="E275" s="278">
        <f>SQRT(((B275*'Fig. 2.7'!$B$19)^2)+((C275*'Fig. 2.7'!$C$19)^2)+(2*B275*C275*'Fig. 2.7'!$B$19*'Fig. 2.7'!$C$19*'Fig. 2.7'!$B$21))</f>
        <v>3.3186868404764436</v>
      </c>
      <c r="F275" s="278">
        <f>+(B275*'Fig. 2.7'!$B$18)+(C275*'Fig. 2.7'!$C$18)</f>
        <v>4.5196166666666695</v>
      </c>
    </row>
    <row r="276" spans="2:6" x14ac:dyDescent="0.5">
      <c r="B276" s="276">
        <f t="shared" si="10"/>
        <v>0.25500000000000017</v>
      </c>
      <c r="C276" s="276">
        <f t="shared" si="11"/>
        <v>0.74499999999999988</v>
      </c>
      <c r="D276" s="277"/>
      <c r="E276" s="278">
        <f>SQRT(((B276*'Fig. 2.7'!$B$19)^2)+((C276*'Fig. 2.7'!$C$19)^2)+(2*B276*C276*'Fig. 2.7'!$B$19*'Fig. 2.7'!$C$19*'Fig. 2.7'!$B$21))</f>
        <v>3.3310129871907352</v>
      </c>
      <c r="F276" s="278">
        <f>+(B276*'Fig. 2.7'!$B$18)+(C276*'Fig. 2.7'!$C$18)</f>
        <v>4.5292083333333357</v>
      </c>
    </row>
    <row r="277" spans="2:6" x14ac:dyDescent="0.5">
      <c r="B277" s="276">
        <f t="shared" si="10"/>
        <v>0.25600000000000017</v>
      </c>
      <c r="C277" s="276">
        <f t="shared" si="11"/>
        <v>0.74399999999999977</v>
      </c>
      <c r="D277" s="277"/>
      <c r="E277" s="278">
        <f>SQRT(((B277*'Fig. 2.7'!$B$19)^2)+((C277*'Fig. 2.7'!$C$19)^2)+(2*B277*C277*'Fig. 2.7'!$B$19*'Fig. 2.7'!$C$19*'Fig. 2.7'!$B$21))</f>
        <v>3.343453256739207</v>
      </c>
      <c r="F277" s="278">
        <f>+(B277*'Fig. 2.7'!$B$18)+(C277*'Fig. 2.7'!$C$18)</f>
        <v>4.5388000000000019</v>
      </c>
    </row>
    <row r="278" spans="2:6" x14ac:dyDescent="0.5">
      <c r="B278" s="276">
        <f t="shared" si="10"/>
        <v>0.25700000000000017</v>
      </c>
      <c r="C278" s="276">
        <f t="shared" si="11"/>
        <v>0.74299999999999988</v>
      </c>
      <c r="D278" s="277"/>
      <c r="E278" s="278">
        <f>SQRT(((B278*'Fig. 2.7'!$B$19)^2)+((C278*'Fig. 2.7'!$C$19)^2)+(2*B278*C278*'Fig. 2.7'!$B$19*'Fig. 2.7'!$C$19*'Fig. 2.7'!$B$21))</f>
        <v>3.3560063800075723</v>
      </c>
      <c r="F278" s="278">
        <f>+(B278*'Fig. 2.7'!$B$18)+(C278*'Fig. 2.7'!$C$18)</f>
        <v>4.5483916666666691</v>
      </c>
    </row>
    <row r="279" spans="2:6" x14ac:dyDescent="0.5">
      <c r="B279" s="276">
        <f t="shared" si="10"/>
        <v>0.25800000000000017</v>
      </c>
      <c r="C279" s="276">
        <f t="shared" si="11"/>
        <v>0.74199999999999977</v>
      </c>
      <c r="D279" s="277"/>
      <c r="E279" s="278">
        <f>SQRT(((B279*'Fig. 2.7'!$B$19)^2)+((C279*'Fig. 2.7'!$C$19)^2)+(2*B279*C279*'Fig. 2.7'!$B$19*'Fig. 2.7'!$C$19*'Fig. 2.7'!$B$21))</f>
        <v>3.3686710953709755</v>
      </c>
      <c r="F279" s="278">
        <f>+(B279*'Fig. 2.7'!$B$18)+(C279*'Fig. 2.7'!$C$18)</f>
        <v>4.5579833333333362</v>
      </c>
    </row>
    <row r="280" spans="2:6" x14ac:dyDescent="0.5">
      <c r="B280" s="276">
        <f t="shared" ref="B280:B343" si="12">+B279+0.001</f>
        <v>0.25900000000000017</v>
      </c>
      <c r="C280" s="276">
        <f t="shared" ref="C280:C343" si="13">1-B280</f>
        <v>0.74099999999999988</v>
      </c>
      <c r="D280" s="277"/>
      <c r="E280" s="278">
        <f>SQRT(((B280*'Fig. 2.7'!$B$19)^2)+((C280*'Fig. 2.7'!$C$19)^2)+(2*B280*C280*'Fig. 2.7'!$B$19*'Fig. 2.7'!$C$19*'Fig. 2.7'!$B$21))</f>
        <v>3.3814461489737067</v>
      </c>
      <c r="F280" s="278">
        <f>+(B280*'Fig. 2.7'!$B$18)+(C280*'Fig. 2.7'!$C$18)</f>
        <v>4.5675750000000024</v>
      </c>
    </row>
    <row r="281" spans="2:6" x14ac:dyDescent="0.5">
      <c r="B281" s="276">
        <f t="shared" si="12"/>
        <v>0.26000000000000018</v>
      </c>
      <c r="C281" s="276">
        <f t="shared" si="13"/>
        <v>0.73999999999999977</v>
      </c>
      <c r="D281" s="277"/>
      <c r="E281" s="278">
        <f>SQRT(((B281*'Fig. 2.7'!$B$19)^2)+((C281*'Fig. 2.7'!$C$19)^2)+(2*B281*C281*'Fig. 2.7'!$B$19*'Fig. 2.7'!$C$19*'Fig. 2.7'!$B$21))</f>
        <v>3.3943302949941629</v>
      </c>
      <c r="F281" s="278">
        <f>+(B281*'Fig. 2.7'!$B$18)+(C281*'Fig. 2.7'!$C$18)</f>
        <v>4.5771666666666686</v>
      </c>
    </row>
    <row r="282" spans="2:6" x14ac:dyDescent="0.5">
      <c r="B282" s="276">
        <f t="shared" si="12"/>
        <v>0.26100000000000018</v>
      </c>
      <c r="C282" s="276">
        <f t="shared" si="13"/>
        <v>0.73899999999999988</v>
      </c>
      <c r="D282" s="277"/>
      <c r="E282" s="278">
        <f>SQRT(((B282*'Fig. 2.7'!$B$19)^2)+((C282*'Fig. 2.7'!$C$19)^2)+(2*B282*C282*'Fig. 2.7'!$B$19*'Fig. 2.7'!$C$19*'Fig. 2.7'!$B$21))</f>
        <v>3.4073222958954252</v>
      </c>
      <c r="F282" s="278">
        <f>+(B282*'Fig. 2.7'!$B$18)+(C282*'Fig. 2.7'!$C$18)</f>
        <v>4.5867583333333357</v>
      </c>
    </row>
    <row r="283" spans="2:6" x14ac:dyDescent="0.5">
      <c r="B283" s="276">
        <f t="shared" si="12"/>
        <v>0.26200000000000018</v>
      </c>
      <c r="C283" s="276">
        <f t="shared" si="13"/>
        <v>0.73799999999999977</v>
      </c>
      <c r="D283" s="277"/>
      <c r="E283" s="278">
        <f>SQRT(((B283*'Fig. 2.7'!$B$19)^2)+((C283*'Fig. 2.7'!$C$19)^2)+(2*B283*C283*'Fig. 2.7'!$B$19*'Fig. 2.7'!$C$19*'Fig. 2.7'!$B$21))</f>
        <v>3.4204209226616884</v>
      </c>
      <c r="F283" s="278">
        <f>+(B283*'Fig. 2.7'!$B$18)+(C283*'Fig. 2.7'!$C$18)</f>
        <v>4.5963500000000028</v>
      </c>
    </row>
    <row r="284" spans="2:6" x14ac:dyDescent="0.5">
      <c r="B284" s="276">
        <f t="shared" si="12"/>
        <v>0.26300000000000018</v>
      </c>
      <c r="C284" s="276">
        <f t="shared" si="13"/>
        <v>0.73699999999999988</v>
      </c>
      <c r="D284" s="277"/>
      <c r="E284" s="278">
        <f>SQRT(((B284*'Fig. 2.7'!$B$19)^2)+((C284*'Fig. 2.7'!$C$19)^2)+(2*B284*C284*'Fig. 2.7'!$B$19*'Fig. 2.7'!$C$19*'Fig. 2.7'!$B$21))</f>
        <v>3.4336249550209228</v>
      </c>
      <c r="F284" s="278">
        <f>+(B284*'Fig. 2.7'!$B$18)+(C284*'Fig. 2.7'!$C$18)</f>
        <v>4.605941666666669</v>
      </c>
    </row>
    <row r="285" spans="2:6" x14ac:dyDescent="0.5">
      <c r="B285" s="276">
        <f t="shared" si="12"/>
        <v>0.26400000000000018</v>
      </c>
      <c r="C285" s="276">
        <f t="shared" si="13"/>
        <v>0.73599999999999977</v>
      </c>
      <c r="D285" s="277"/>
      <c r="E285" s="278">
        <f>SQRT(((B285*'Fig. 2.7'!$B$19)^2)+((C285*'Fig. 2.7'!$C$19)^2)+(2*B285*C285*'Fig. 2.7'!$B$19*'Fig. 2.7'!$C$19*'Fig. 2.7'!$B$21))</f>
        <v>3.4469331816540763</v>
      </c>
      <c r="F285" s="278">
        <f>+(B285*'Fig. 2.7'!$B$18)+(C285*'Fig. 2.7'!$C$18)</f>
        <v>4.6155333333333362</v>
      </c>
    </row>
    <row r="286" spans="2:6" x14ac:dyDescent="0.5">
      <c r="B286" s="276">
        <f t="shared" si="12"/>
        <v>0.26500000000000018</v>
      </c>
      <c r="C286" s="276">
        <f t="shared" si="13"/>
        <v>0.73499999999999988</v>
      </c>
      <c r="D286" s="277"/>
      <c r="E286" s="278">
        <f>SQRT(((B286*'Fig. 2.7'!$B$19)^2)+((C286*'Fig. 2.7'!$C$19)^2)+(2*B286*C286*'Fig. 2.7'!$B$19*'Fig. 2.7'!$C$19*'Fig. 2.7'!$B$21))</f>
        <v>3.4603444003911226</v>
      </c>
      <c r="F286" s="278">
        <f>+(B286*'Fig. 2.7'!$B$18)+(C286*'Fig. 2.7'!$C$18)</f>
        <v>4.6251250000000024</v>
      </c>
    </row>
    <row r="287" spans="2:6" x14ac:dyDescent="0.5">
      <c r="B287" s="276">
        <f t="shared" si="12"/>
        <v>0.26600000000000018</v>
      </c>
      <c r="C287" s="276">
        <f t="shared" si="13"/>
        <v>0.73399999999999976</v>
      </c>
      <c r="D287" s="277"/>
      <c r="E287" s="278">
        <f>SQRT(((B287*'Fig. 2.7'!$B$19)^2)+((C287*'Fig. 2.7'!$C$19)^2)+(2*B287*C287*'Fig. 2.7'!$B$19*'Fig. 2.7'!$C$19*'Fig. 2.7'!$B$21))</f>
        <v>3.4738574183943349</v>
      </c>
      <c r="F287" s="278">
        <f>+(B287*'Fig. 2.7'!$B$18)+(C287*'Fig. 2.7'!$C$18)</f>
        <v>4.6347166666666695</v>
      </c>
    </row>
    <row r="288" spans="2:6" x14ac:dyDescent="0.5">
      <c r="B288" s="276">
        <f t="shared" si="12"/>
        <v>0.26700000000000018</v>
      </c>
      <c r="C288" s="276">
        <f t="shared" si="13"/>
        <v>0.73299999999999987</v>
      </c>
      <c r="D288" s="277"/>
      <c r="E288" s="278">
        <f>SQRT(((B288*'Fig. 2.7'!$B$19)^2)+((C288*'Fig. 2.7'!$C$19)^2)+(2*B288*C288*'Fig. 2.7'!$B$19*'Fig. 2.7'!$C$19*'Fig. 2.7'!$B$21))</f>
        <v>3.4874710523290866</v>
      </c>
      <c r="F288" s="278">
        <f>+(B288*'Fig. 2.7'!$B$18)+(C288*'Fig. 2.7'!$C$18)</f>
        <v>4.6443083333333357</v>
      </c>
    </row>
    <row r="289" spans="2:6" x14ac:dyDescent="0.5">
      <c r="B289" s="276">
        <f t="shared" si="12"/>
        <v>0.26800000000000018</v>
      </c>
      <c r="C289" s="276">
        <f t="shared" si="13"/>
        <v>0.73199999999999976</v>
      </c>
      <c r="D289" s="277"/>
      <c r="E289" s="278">
        <f>SQRT(((B289*'Fig. 2.7'!$B$19)^2)+((C289*'Fig. 2.7'!$C$19)^2)+(2*B289*C289*'Fig. 2.7'!$B$19*'Fig. 2.7'!$C$19*'Fig. 2.7'!$B$21))</f>
        <v>3.5011841285225489</v>
      </c>
      <c r="F289" s="278">
        <f>+(B289*'Fig. 2.7'!$B$18)+(C289*'Fig. 2.7'!$C$18)</f>
        <v>4.6539000000000028</v>
      </c>
    </row>
    <row r="290" spans="2:6" x14ac:dyDescent="0.5">
      <c r="B290" s="276">
        <f t="shared" si="12"/>
        <v>0.26900000000000018</v>
      </c>
      <c r="C290" s="276">
        <f t="shared" si="13"/>
        <v>0.73099999999999987</v>
      </c>
      <c r="D290" s="277"/>
      <c r="E290" s="278">
        <f>SQRT(((B290*'Fig. 2.7'!$B$19)^2)+((C290*'Fig. 2.7'!$C$19)^2)+(2*B290*C290*'Fig. 2.7'!$B$19*'Fig. 2.7'!$C$19*'Fig. 2.7'!$B$21))</f>
        <v>3.5149954831105967</v>
      </c>
      <c r="F290" s="278">
        <f>+(B290*'Fig. 2.7'!$B$18)+(C290*'Fig. 2.7'!$C$18)</f>
        <v>4.663491666666669</v>
      </c>
    </row>
    <row r="291" spans="2:6" x14ac:dyDescent="0.5">
      <c r="B291" s="276">
        <f t="shared" si="12"/>
        <v>0.27000000000000018</v>
      </c>
      <c r="C291" s="276">
        <f t="shared" si="13"/>
        <v>0.72999999999999976</v>
      </c>
      <c r="D291" s="277"/>
      <c r="E291" s="278">
        <f>SQRT(((B291*'Fig. 2.7'!$B$19)^2)+((C291*'Fig. 2.7'!$C$19)^2)+(2*B291*C291*'Fig. 2.7'!$B$19*'Fig. 2.7'!$C$19*'Fig. 2.7'!$B$21))</f>
        <v>3.5289039621733029</v>
      </c>
      <c r="F291" s="278">
        <f>+(B291*'Fig. 2.7'!$B$18)+(C291*'Fig. 2.7'!$C$18)</f>
        <v>4.6730833333333361</v>
      </c>
    </row>
    <row r="292" spans="2:6" x14ac:dyDescent="0.5">
      <c r="B292" s="276">
        <f t="shared" si="12"/>
        <v>0.27100000000000019</v>
      </c>
      <c r="C292" s="276">
        <f t="shared" si="13"/>
        <v>0.72899999999999987</v>
      </c>
      <c r="D292" s="277"/>
      <c r="E292" s="278">
        <f>SQRT(((B292*'Fig. 2.7'!$B$19)^2)+((C292*'Fig. 2.7'!$C$19)^2)+(2*B292*C292*'Fig. 2.7'!$B$19*'Fig. 2.7'!$C$19*'Fig. 2.7'!$B$21))</f>
        <v>3.5429084218593401</v>
      </c>
      <c r="F292" s="278">
        <f>+(B292*'Fig. 2.7'!$B$18)+(C292*'Fig. 2.7'!$C$18)</f>
        <v>4.6826750000000033</v>
      </c>
    </row>
    <row r="293" spans="2:6" x14ac:dyDescent="0.5">
      <c r="B293" s="276">
        <f t="shared" si="12"/>
        <v>0.27200000000000019</v>
      </c>
      <c r="C293" s="276">
        <f t="shared" si="13"/>
        <v>0.72799999999999976</v>
      </c>
      <c r="D293" s="277"/>
      <c r="E293" s="278">
        <f>SQRT(((B293*'Fig. 2.7'!$B$19)^2)+((C293*'Fig. 2.7'!$C$19)^2)+(2*B293*C293*'Fig. 2.7'!$B$19*'Fig. 2.7'!$C$19*'Fig. 2.7'!$B$21))</f>
        <v>3.5570077284996273</v>
      </c>
      <c r="F293" s="278">
        <f>+(B293*'Fig. 2.7'!$B$18)+(C293*'Fig. 2.7'!$C$18)</f>
        <v>4.6922666666666686</v>
      </c>
    </row>
    <row r="294" spans="2:6" x14ac:dyDescent="0.5">
      <c r="B294" s="276">
        <f t="shared" si="12"/>
        <v>0.27300000000000019</v>
      </c>
      <c r="C294" s="276">
        <f t="shared" si="13"/>
        <v>0.72699999999999987</v>
      </c>
      <c r="D294" s="277"/>
      <c r="E294" s="278">
        <f>SQRT(((B294*'Fig. 2.7'!$B$19)^2)+((C294*'Fig. 2.7'!$C$19)^2)+(2*B294*C294*'Fig. 2.7'!$B$19*'Fig. 2.7'!$C$19*'Fig. 2.7'!$B$21))</f>
        <v>3.5712007587106003</v>
      </c>
      <c r="F294" s="278">
        <f>+(B294*'Fig. 2.7'!$B$18)+(C294*'Fig. 2.7'!$C$18)</f>
        <v>4.7018583333333357</v>
      </c>
    </row>
    <row r="295" spans="2:6" x14ac:dyDescent="0.5">
      <c r="B295" s="276">
        <f t="shared" si="12"/>
        <v>0.27400000000000019</v>
      </c>
      <c r="C295" s="276">
        <f t="shared" si="13"/>
        <v>0.72599999999999976</v>
      </c>
      <c r="D295" s="277"/>
      <c r="E295" s="278">
        <f>SQRT(((B295*'Fig. 2.7'!$B$19)^2)+((C295*'Fig. 2.7'!$C$19)^2)+(2*B295*C295*'Fig. 2.7'!$B$19*'Fig. 2.7'!$C$19*'Fig. 2.7'!$B$21))</f>
        <v>3.5854863994873987</v>
      </c>
      <c r="F295" s="278">
        <f>+(B295*'Fig. 2.7'!$B$18)+(C295*'Fig. 2.7'!$C$18)</f>
        <v>4.7114500000000028</v>
      </c>
    </row>
    <row r="296" spans="2:6" x14ac:dyDescent="0.5">
      <c r="B296" s="276">
        <f t="shared" si="12"/>
        <v>0.27500000000000019</v>
      </c>
      <c r="C296" s="276">
        <f t="shared" si="13"/>
        <v>0.72499999999999987</v>
      </c>
      <c r="D296" s="277"/>
      <c r="E296" s="278">
        <f>SQRT(((B296*'Fig. 2.7'!$B$19)^2)+((C296*'Fig. 2.7'!$C$19)^2)+(2*B296*C296*'Fig. 2.7'!$B$19*'Fig. 2.7'!$C$19*'Fig. 2.7'!$B$21))</f>
        <v>3.599863548287336</v>
      </c>
      <c r="F296" s="278">
        <f>+(B296*'Fig. 2.7'!$B$18)+(C296*'Fig. 2.7'!$C$18)</f>
        <v>4.7210416666666699</v>
      </c>
    </row>
    <row r="297" spans="2:6" x14ac:dyDescent="0.5">
      <c r="B297" s="276">
        <f t="shared" si="12"/>
        <v>0.27600000000000019</v>
      </c>
      <c r="C297" s="276">
        <f t="shared" si="13"/>
        <v>0.72399999999999975</v>
      </c>
      <c r="D297" s="277"/>
      <c r="E297" s="278">
        <f>SQRT(((B297*'Fig. 2.7'!$B$19)^2)+((C297*'Fig. 2.7'!$C$19)^2)+(2*B297*C297*'Fig. 2.7'!$B$19*'Fig. 2.7'!$C$19*'Fig. 2.7'!$B$21))</f>
        <v>3.6143311131039919</v>
      </c>
      <c r="F297" s="278">
        <f>+(B297*'Fig. 2.7'!$B$18)+(C297*'Fig. 2.7'!$C$18)</f>
        <v>4.7306333333333352</v>
      </c>
    </row>
    <row r="298" spans="2:6" x14ac:dyDescent="0.5">
      <c r="B298" s="276">
        <f t="shared" si="12"/>
        <v>0.27700000000000019</v>
      </c>
      <c r="C298" s="276">
        <f t="shared" si="13"/>
        <v>0.72299999999999986</v>
      </c>
      <c r="D298" s="277"/>
      <c r="E298" s="278">
        <f>SQRT(((B298*'Fig. 2.7'!$B$19)^2)+((C298*'Fig. 2.7'!$C$19)^2)+(2*B298*C298*'Fig. 2.7'!$B$19*'Fig. 2.7'!$C$19*'Fig. 2.7'!$B$21))</f>
        <v>3.6288880125322156</v>
      </c>
      <c r="F298" s="278">
        <f>+(B298*'Fig. 2.7'!$B$18)+(C298*'Fig. 2.7'!$C$18)</f>
        <v>4.7402250000000024</v>
      </c>
    </row>
    <row r="299" spans="2:6" x14ac:dyDescent="0.5">
      <c r="B299" s="276">
        <f t="shared" si="12"/>
        <v>0.27800000000000019</v>
      </c>
      <c r="C299" s="276">
        <f t="shared" si="13"/>
        <v>0.72199999999999975</v>
      </c>
      <c r="D299" s="277"/>
      <c r="E299" s="278">
        <f>SQRT(((B299*'Fig. 2.7'!$B$19)^2)+((C299*'Fig. 2.7'!$C$19)^2)+(2*B299*C299*'Fig. 2.7'!$B$19*'Fig. 2.7'!$C$19*'Fig. 2.7'!$B$21))</f>
        <v>3.6435331758244427</v>
      </c>
      <c r="F299" s="278">
        <f>+(B299*'Fig. 2.7'!$B$18)+(C299*'Fig. 2.7'!$C$18)</f>
        <v>4.7498166666666695</v>
      </c>
    </row>
    <row r="300" spans="2:6" x14ac:dyDescent="0.5">
      <c r="B300" s="276">
        <f t="shared" si="12"/>
        <v>0.27900000000000019</v>
      </c>
      <c r="C300" s="276">
        <f t="shared" si="13"/>
        <v>0.72099999999999986</v>
      </c>
      <c r="D300" s="277"/>
      <c r="E300" s="278">
        <f>SQRT(((B300*'Fig. 2.7'!$B$19)^2)+((C300*'Fig. 2.7'!$C$19)^2)+(2*B300*C300*'Fig. 2.7'!$B$19*'Fig. 2.7'!$C$19*'Fig. 2.7'!$B$21))</f>
        <v>3.6582655429385578</v>
      </c>
      <c r="F300" s="278">
        <f>+(B300*'Fig. 2.7'!$B$18)+(C300*'Fig. 2.7'!$C$18)</f>
        <v>4.7594083333333366</v>
      </c>
    </row>
    <row r="301" spans="2:6" x14ac:dyDescent="0.5">
      <c r="B301" s="276">
        <f t="shared" si="12"/>
        <v>0.28000000000000019</v>
      </c>
      <c r="C301" s="276">
        <f t="shared" si="13"/>
        <v>0.71999999999999975</v>
      </c>
      <c r="D301" s="277"/>
      <c r="E301" s="278">
        <f>SQRT(((B301*'Fig. 2.7'!$B$19)^2)+((C301*'Fig. 2.7'!$C$19)^2)+(2*B301*C301*'Fig. 2.7'!$B$19*'Fig. 2.7'!$C$19*'Fig. 2.7'!$B$21))</f>
        <v>3.6730840645776905</v>
      </c>
      <c r="F301" s="278">
        <f>+(B301*'Fig. 2.7'!$B$18)+(C301*'Fig. 2.7'!$C$18)</f>
        <v>4.7690000000000019</v>
      </c>
    </row>
    <row r="302" spans="2:6" x14ac:dyDescent="0.5">
      <c r="B302" s="276">
        <f t="shared" si="12"/>
        <v>0.28100000000000019</v>
      </c>
      <c r="C302" s="276">
        <f t="shared" si="13"/>
        <v>0.71899999999999986</v>
      </c>
      <c r="D302" s="277"/>
      <c r="E302" s="278">
        <f>SQRT(((B302*'Fig. 2.7'!$B$19)^2)+((C302*'Fig. 2.7'!$C$19)^2)+(2*B302*C302*'Fig. 2.7'!$B$19*'Fig. 2.7'!$C$19*'Fig. 2.7'!$B$21))</f>
        <v>3.6879877022222356</v>
      </c>
      <c r="F302" s="278">
        <f>+(B302*'Fig. 2.7'!$B$18)+(C302*'Fig. 2.7'!$C$18)</f>
        <v>4.7785916666666699</v>
      </c>
    </row>
    <row r="303" spans="2:6" x14ac:dyDescent="0.5">
      <c r="B303" s="276">
        <f t="shared" si="12"/>
        <v>0.28200000000000019</v>
      </c>
      <c r="C303" s="276">
        <f t="shared" si="13"/>
        <v>0.71799999999999975</v>
      </c>
      <c r="D303" s="277"/>
      <c r="E303" s="278">
        <f>SQRT(((B303*'Fig. 2.7'!$B$19)^2)+((C303*'Fig. 2.7'!$C$19)^2)+(2*B303*C303*'Fig. 2.7'!$B$19*'Fig. 2.7'!$C$19*'Fig. 2.7'!$B$21))</f>
        <v>3.702975428154387</v>
      </c>
      <c r="F303" s="278">
        <f>+(B303*'Fig. 2.7'!$B$18)+(C303*'Fig. 2.7'!$C$18)</f>
        <v>4.7881833333333361</v>
      </c>
    </row>
    <row r="304" spans="2:6" x14ac:dyDescent="0.5">
      <c r="B304" s="276">
        <f t="shared" si="12"/>
        <v>0.2830000000000002</v>
      </c>
      <c r="C304" s="276">
        <f t="shared" si="13"/>
        <v>0.71699999999999986</v>
      </c>
      <c r="D304" s="277"/>
      <c r="E304" s="278">
        <f>SQRT(((B304*'Fig. 2.7'!$B$19)^2)+((C304*'Fig. 2.7'!$C$19)^2)+(2*B304*C304*'Fig. 2.7'!$B$19*'Fig. 2.7'!$C$19*'Fig. 2.7'!$B$21))</f>
        <v>3.718046225475518</v>
      </c>
      <c r="F304" s="278">
        <f>+(B304*'Fig. 2.7'!$B$18)+(C304*'Fig. 2.7'!$C$18)</f>
        <v>4.7977750000000032</v>
      </c>
    </row>
    <row r="305" spans="2:6" x14ac:dyDescent="0.5">
      <c r="B305" s="276">
        <f t="shared" si="12"/>
        <v>0.2840000000000002</v>
      </c>
      <c r="C305" s="276">
        <f t="shared" si="13"/>
        <v>0.71599999999999975</v>
      </c>
      <c r="D305" s="277"/>
      <c r="E305" s="278">
        <f>SQRT(((B305*'Fig. 2.7'!$B$19)^2)+((C305*'Fig. 2.7'!$C$19)^2)+(2*B305*C305*'Fig. 2.7'!$B$19*'Fig. 2.7'!$C$19*'Fig. 2.7'!$B$21))</f>
        <v>3.7331990881166748</v>
      </c>
      <c r="F305" s="278">
        <f>+(B305*'Fig. 2.7'!$B$18)+(C305*'Fig. 2.7'!$C$18)</f>
        <v>4.8073666666666695</v>
      </c>
    </row>
    <row r="306" spans="2:6" x14ac:dyDescent="0.5">
      <c r="B306" s="276">
        <f t="shared" si="12"/>
        <v>0.2850000000000002</v>
      </c>
      <c r="C306" s="276">
        <f t="shared" si="13"/>
        <v>0.71499999999999986</v>
      </c>
      <c r="D306" s="277"/>
      <c r="E306" s="278">
        <f>SQRT(((B306*'Fig. 2.7'!$B$19)^2)+((C306*'Fig. 2.7'!$C$19)^2)+(2*B306*C306*'Fig. 2.7'!$B$19*'Fig. 2.7'!$C$19*'Fig. 2.7'!$B$21))</f>
        <v>3.7484330208425014</v>
      </c>
      <c r="F306" s="278">
        <f>+(B306*'Fig. 2.7'!$B$18)+(C306*'Fig. 2.7'!$C$18)</f>
        <v>4.8169583333333357</v>
      </c>
    </row>
    <row r="307" spans="2:6" x14ac:dyDescent="0.5">
      <c r="B307" s="276">
        <f t="shared" si="12"/>
        <v>0.2860000000000002</v>
      </c>
      <c r="C307" s="276">
        <f t="shared" si="13"/>
        <v>0.71399999999999975</v>
      </c>
      <c r="D307" s="277"/>
      <c r="E307" s="278">
        <f>SQRT(((B307*'Fig. 2.7'!$B$19)^2)+((C307*'Fig. 2.7'!$C$19)^2)+(2*B307*C307*'Fig. 2.7'!$B$19*'Fig. 2.7'!$C$19*'Fig. 2.7'!$B$21))</f>
        <v>3.7637470392488606</v>
      </c>
      <c r="F307" s="278">
        <f>+(B307*'Fig. 2.7'!$B$18)+(C307*'Fig. 2.7'!$C$18)</f>
        <v>4.8265500000000028</v>
      </c>
    </row>
    <row r="308" spans="2:6" x14ac:dyDescent="0.5">
      <c r="B308" s="276">
        <f t="shared" si="12"/>
        <v>0.2870000000000002</v>
      </c>
      <c r="C308" s="276">
        <f t="shared" si="13"/>
        <v>0.71299999999999986</v>
      </c>
      <c r="D308" s="277"/>
      <c r="E308" s="278">
        <f>SQRT(((B308*'Fig. 2.7'!$B$19)^2)+((C308*'Fig. 2.7'!$C$19)^2)+(2*B308*C308*'Fig. 2.7'!$B$19*'Fig. 2.7'!$C$19*'Fig. 2.7'!$B$21))</f>
        <v>3.7791401697544291</v>
      </c>
      <c r="F308" s="278">
        <f>+(B308*'Fig. 2.7'!$B$18)+(C308*'Fig. 2.7'!$C$18)</f>
        <v>4.836141666666669</v>
      </c>
    </row>
    <row r="309" spans="2:6" x14ac:dyDescent="0.5">
      <c r="B309" s="276">
        <f t="shared" si="12"/>
        <v>0.2880000000000002</v>
      </c>
      <c r="C309" s="276">
        <f t="shared" si="13"/>
        <v>0.71199999999999974</v>
      </c>
      <c r="D309" s="277"/>
      <c r="E309" s="278">
        <f>SQRT(((B309*'Fig. 2.7'!$B$19)^2)+((C309*'Fig. 2.7'!$C$19)^2)+(2*B309*C309*'Fig. 2.7'!$B$19*'Fig. 2.7'!$C$19*'Fig. 2.7'!$B$21))</f>
        <v>3.7946114495865531</v>
      </c>
      <c r="F309" s="278">
        <f>+(B309*'Fig. 2.7'!$B$18)+(C309*'Fig. 2.7'!$C$18)</f>
        <v>4.8457333333333361</v>
      </c>
    </row>
    <row r="310" spans="2:6" x14ac:dyDescent="0.5">
      <c r="B310" s="276">
        <f t="shared" si="12"/>
        <v>0.2890000000000002</v>
      </c>
      <c r="C310" s="276">
        <f t="shared" si="13"/>
        <v>0.71099999999999985</v>
      </c>
      <c r="D310" s="277"/>
      <c r="E310" s="278">
        <f>SQRT(((B310*'Fig. 2.7'!$B$19)^2)+((C310*'Fig. 2.7'!$C$19)^2)+(2*B310*C310*'Fig. 2.7'!$B$19*'Fig. 2.7'!$C$19*'Fig. 2.7'!$B$21))</f>
        <v>3.810159926761608</v>
      </c>
      <c r="F310" s="278">
        <f>+(B310*'Fig. 2.7'!$B$18)+(C310*'Fig. 2.7'!$C$18)</f>
        <v>4.8553250000000023</v>
      </c>
    </row>
    <row r="311" spans="2:6" x14ac:dyDescent="0.5">
      <c r="B311" s="276">
        <f t="shared" si="12"/>
        <v>0.2900000000000002</v>
      </c>
      <c r="C311" s="276">
        <f t="shared" si="13"/>
        <v>0.70999999999999974</v>
      </c>
      <c r="D311" s="277"/>
      <c r="E311" s="278">
        <f>SQRT(((B311*'Fig. 2.7'!$B$19)^2)+((C311*'Fig. 2.7'!$C$19)^2)+(2*B311*C311*'Fig. 2.7'!$B$19*'Fig. 2.7'!$C$19*'Fig. 2.7'!$B$21))</f>
        <v>3.8257846600601471</v>
      </c>
      <c r="F311" s="278">
        <f>+(B311*'Fig. 2.7'!$B$18)+(C311*'Fig. 2.7'!$C$18)</f>
        <v>4.8649166666666694</v>
      </c>
    </row>
    <row r="312" spans="2:6" x14ac:dyDescent="0.5">
      <c r="B312" s="276">
        <f t="shared" si="12"/>
        <v>0.2910000000000002</v>
      </c>
      <c r="C312" s="276">
        <f t="shared" si="13"/>
        <v>0.70899999999999985</v>
      </c>
      <c r="D312" s="277"/>
      <c r="E312" s="278">
        <f>SQRT(((B312*'Fig. 2.7'!$B$19)^2)+((C312*'Fig. 2.7'!$C$19)^2)+(2*B312*C312*'Fig. 2.7'!$B$19*'Fig. 2.7'!$C$19*'Fig. 2.7'!$B$21))</f>
        <v>3.8414847189970569</v>
      </c>
      <c r="F312" s="278">
        <f>+(B312*'Fig. 2.7'!$B$18)+(C312*'Fig. 2.7'!$C$18)</f>
        <v>4.8745083333333366</v>
      </c>
    </row>
    <row r="313" spans="2:6" x14ac:dyDescent="0.5">
      <c r="B313" s="276">
        <f t="shared" si="12"/>
        <v>0.2920000000000002</v>
      </c>
      <c r="C313" s="276">
        <f t="shared" si="13"/>
        <v>0.70799999999999974</v>
      </c>
      <c r="D313" s="277"/>
      <c r="E313" s="278">
        <f>SQRT(((B313*'Fig. 2.7'!$B$19)^2)+((C313*'Fig. 2.7'!$C$19)^2)+(2*B313*C313*'Fig. 2.7'!$B$19*'Fig. 2.7'!$C$19*'Fig. 2.7'!$B$21))</f>
        <v>3.8572591837869945</v>
      </c>
      <c r="F313" s="278">
        <f>+(B313*'Fig. 2.7'!$B$18)+(C313*'Fig. 2.7'!$C$18)</f>
        <v>4.8841000000000028</v>
      </c>
    </row>
    <row r="314" spans="2:6" x14ac:dyDescent="0.5">
      <c r="B314" s="276">
        <f t="shared" si="12"/>
        <v>0.2930000000000002</v>
      </c>
      <c r="C314" s="276">
        <f t="shared" si="13"/>
        <v>0.70699999999999985</v>
      </c>
      <c r="D314" s="277"/>
      <c r="E314" s="278">
        <f>SQRT(((B314*'Fig. 2.7'!$B$19)^2)+((C314*'Fig. 2.7'!$C$19)^2)+(2*B314*C314*'Fig. 2.7'!$B$19*'Fig. 2.7'!$C$19*'Fig. 2.7'!$B$21))</f>
        <v>3.8731071453053261</v>
      </c>
      <c r="F314" s="278">
        <f>+(B314*'Fig. 2.7'!$B$18)+(C314*'Fig. 2.7'!$C$18)</f>
        <v>4.893691666666669</v>
      </c>
    </row>
    <row r="315" spans="2:6" x14ac:dyDescent="0.5">
      <c r="B315" s="276">
        <f t="shared" si="12"/>
        <v>0.29400000000000021</v>
      </c>
      <c r="C315" s="276">
        <f t="shared" si="13"/>
        <v>0.70599999999999974</v>
      </c>
      <c r="D315" s="277"/>
      <c r="E315" s="278">
        <f>SQRT(((B315*'Fig. 2.7'!$B$19)^2)+((C315*'Fig. 2.7'!$C$19)^2)+(2*B315*C315*'Fig. 2.7'!$B$19*'Fig. 2.7'!$C$19*'Fig. 2.7'!$B$21))</f>
        <v>3.8890277050448065</v>
      </c>
      <c r="F315" s="278">
        <f>+(B315*'Fig. 2.7'!$B$18)+(C315*'Fig. 2.7'!$C$18)</f>
        <v>4.9032833333333361</v>
      </c>
    </row>
    <row r="316" spans="2:6" x14ac:dyDescent="0.5">
      <c r="B316" s="276">
        <f t="shared" si="12"/>
        <v>0.29500000000000021</v>
      </c>
      <c r="C316" s="276">
        <f t="shared" si="13"/>
        <v>0.70499999999999985</v>
      </c>
      <c r="D316" s="277"/>
      <c r="E316" s="278">
        <f>SQRT(((B316*'Fig. 2.7'!$B$19)^2)+((C316*'Fig. 2.7'!$C$19)^2)+(2*B316*C316*'Fig. 2.7'!$B$19*'Fig. 2.7'!$C$19*'Fig. 2.7'!$B$21))</f>
        <v>3.9050199750682246</v>
      </c>
      <c r="F316" s="278">
        <f>+(B316*'Fig. 2.7'!$B$18)+(C316*'Fig. 2.7'!$C$18)</f>
        <v>4.9128750000000032</v>
      </c>
    </row>
    <row r="317" spans="2:6" x14ac:dyDescent="0.5">
      <c r="B317" s="276">
        <f t="shared" si="12"/>
        <v>0.29600000000000021</v>
      </c>
      <c r="C317" s="276">
        <f t="shared" si="13"/>
        <v>0.70399999999999974</v>
      </c>
      <c r="D317" s="277"/>
      <c r="E317" s="278">
        <f>SQRT(((B317*'Fig. 2.7'!$B$19)^2)+((C317*'Fig. 2.7'!$C$19)^2)+(2*B317*C317*'Fig. 2.7'!$B$19*'Fig. 2.7'!$C$19*'Fig. 2.7'!$B$21))</f>
        <v>3.9210830779572188</v>
      </c>
      <c r="F317" s="278">
        <f>+(B317*'Fig. 2.7'!$B$18)+(C317*'Fig. 2.7'!$C$18)</f>
        <v>4.9224666666666694</v>
      </c>
    </row>
    <row r="318" spans="2:6" x14ac:dyDescent="0.5">
      <c r="B318" s="276">
        <f t="shared" si="12"/>
        <v>0.29700000000000021</v>
      </c>
      <c r="C318" s="276">
        <f t="shared" si="13"/>
        <v>0.70299999999999985</v>
      </c>
      <c r="D318" s="277"/>
      <c r="E318" s="278">
        <f>SQRT(((B318*'Fig. 2.7'!$B$19)^2)+((C318*'Fig. 2.7'!$C$19)^2)+(2*B318*C318*'Fig. 2.7'!$B$19*'Fig. 2.7'!$C$19*'Fig. 2.7'!$B$21))</f>
        <v>3.9372161467574909</v>
      </c>
      <c r="F318" s="278">
        <f>+(B318*'Fig. 2.7'!$B$18)+(C318*'Fig. 2.7'!$C$18)</f>
        <v>4.9320583333333357</v>
      </c>
    </row>
    <row r="319" spans="2:6" x14ac:dyDescent="0.5">
      <c r="B319" s="276">
        <f t="shared" si="12"/>
        <v>0.29800000000000021</v>
      </c>
      <c r="C319" s="276">
        <f t="shared" si="13"/>
        <v>0.70199999999999974</v>
      </c>
      <c r="D319" s="277"/>
      <c r="E319" s="278">
        <f>SQRT(((B319*'Fig. 2.7'!$B$19)^2)+((C319*'Fig. 2.7'!$C$19)^2)+(2*B319*C319*'Fig. 2.7'!$B$19*'Fig. 2.7'!$C$19*'Fig. 2.7'!$B$21))</f>
        <v>3.9534183249206261</v>
      </c>
      <c r="F319" s="278">
        <f>+(B319*'Fig. 2.7'!$B$18)+(C319*'Fig. 2.7'!$C$18)</f>
        <v>4.9416500000000028</v>
      </c>
    </row>
    <row r="320" spans="2:6" x14ac:dyDescent="0.5">
      <c r="B320" s="276">
        <f t="shared" si="12"/>
        <v>0.29900000000000021</v>
      </c>
      <c r="C320" s="276">
        <f t="shared" si="13"/>
        <v>0.70099999999999985</v>
      </c>
      <c r="D320" s="277"/>
      <c r="E320" s="278">
        <f>SQRT(((B320*'Fig. 2.7'!$B$19)^2)+((C320*'Fig. 2.7'!$C$19)^2)+(2*B320*C320*'Fig. 2.7'!$B$19*'Fig. 2.7'!$C$19*'Fig. 2.7'!$B$21))</f>
        <v>3.9696887662426827</v>
      </c>
      <c r="F320" s="278">
        <f>+(B320*'Fig. 2.7'!$B$18)+(C320*'Fig. 2.7'!$C$18)</f>
        <v>4.9512416666666699</v>
      </c>
    </row>
    <row r="321" spans="2:6" x14ac:dyDescent="0.5">
      <c r="B321" s="276">
        <f t="shared" si="12"/>
        <v>0.30000000000000021</v>
      </c>
      <c r="C321" s="276">
        <f t="shared" si="13"/>
        <v>0.69999999999999973</v>
      </c>
      <c r="D321" s="277"/>
      <c r="E321" s="278">
        <f>SQRT(((B321*'Fig. 2.7'!$B$19)^2)+((C321*'Fig. 2.7'!$C$19)^2)+(2*B321*C321*'Fig. 2.7'!$B$19*'Fig. 2.7'!$C$19*'Fig. 2.7'!$B$21))</f>
        <v>3.9860266347997921</v>
      </c>
      <c r="F321" s="278">
        <f>+(B321*'Fig. 2.7'!$B$18)+(C321*'Fig. 2.7'!$C$18)</f>
        <v>4.9608333333333361</v>
      </c>
    </row>
    <row r="322" spans="2:6" x14ac:dyDescent="0.5">
      <c r="B322" s="276">
        <f t="shared" si="12"/>
        <v>0.30100000000000021</v>
      </c>
      <c r="C322" s="276">
        <f t="shared" si="13"/>
        <v>0.69899999999999984</v>
      </c>
      <c r="D322" s="277"/>
      <c r="E322" s="278">
        <f>SQRT(((B322*'Fig. 2.7'!$B$19)^2)+((C322*'Fig. 2.7'!$C$19)^2)+(2*B322*C322*'Fig. 2.7'!$B$19*'Fig. 2.7'!$C$19*'Fig. 2.7'!$B$21))</f>
        <v>4.0024311048809089</v>
      </c>
      <c r="F322" s="278">
        <f>+(B322*'Fig. 2.7'!$B$18)+(C322*'Fig. 2.7'!$C$18)</f>
        <v>4.9704250000000032</v>
      </c>
    </row>
    <row r="323" spans="2:6" x14ac:dyDescent="0.5">
      <c r="B323" s="276">
        <f t="shared" si="12"/>
        <v>0.30200000000000021</v>
      </c>
      <c r="C323" s="276">
        <f t="shared" si="13"/>
        <v>0.69799999999999973</v>
      </c>
      <c r="D323" s="277"/>
      <c r="E323" s="278">
        <f>SQRT(((B323*'Fig. 2.7'!$B$19)^2)+((C323*'Fig. 2.7'!$C$19)^2)+(2*B323*C323*'Fig. 2.7'!$B$19*'Fig. 2.7'!$C$19*'Fig. 2.7'!$B$21))</f>
        <v>4.0189013609179192</v>
      </c>
      <c r="F323" s="278">
        <f>+(B323*'Fig. 2.7'!$B$18)+(C323*'Fig. 2.7'!$C$18)</f>
        <v>4.9800166666666694</v>
      </c>
    </row>
    <row r="324" spans="2:6" x14ac:dyDescent="0.5">
      <c r="B324" s="276">
        <f t="shared" si="12"/>
        <v>0.30300000000000021</v>
      </c>
      <c r="C324" s="276">
        <f t="shared" si="13"/>
        <v>0.69699999999999984</v>
      </c>
      <c r="D324" s="277"/>
      <c r="E324" s="278">
        <f>SQRT(((B324*'Fig. 2.7'!$B$19)^2)+((C324*'Fig. 2.7'!$C$19)^2)+(2*B324*C324*'Fig. 2.7'!$B$19*'Fig. 2.7'!$C$19*'Fig. 2.7'!$B$21))</f>
        <v>4.0354365974132778</v>
      </c>
      <c r="F324" s="278">
        <f>+(B324*'Fig. 2.7'!$B$18)+(C324*'Fig. 2.7'!$C$18)</f>
        <v>4.9896083333333365</v>
      </c>
    </row>
    <row r="325" spans="2:6" x14ac:dyDescent="0.5">
      <c r="B325" s="276">
        <f t="shared" si="12"/>
        <v>0.30400000000000021</v>
      </c>
      <c r="C325" s="276">
        <f t="shared" si="13"/>
        <v>0.69599999999999973</v>
      </c>
      <c r="D325" s="277"/>
      <c r="E325" s="278">
        <f>SQRT(((B325*'Fig. 2.7'!$B$19)^2)+((C325*'Fig. 2.7'!$C$19)^2)+(2*B325*C325*'Fig. 2.7'!$B$19*'Fig. 2.7'!$C$19*'Fig. 2.7'!$B$21))</f>
        <v>4.0520360188653122</v>
      </c>
      <c r="F325" s="278">
        <f>+(B325*'Fig. 2.7'!$B$18)+(C325*'Fig. 2.7'!$C$18)</f>
        <v>4.9992000000000028</v>
      </c>
    </row>
    <row r="326" spans="2:6" x14ac:dyDescent="0.5">
      <c r="B326" s="276">
        <f t="shared" si="12"/>
        <v>0.30500000000000022</v>
      </c>
      <c r="C326" s="276">
        <f t="shared" si="13"/>
        <v>0.69499999999999984</v>
      </c>
      <c r="D326" s="277"/>
      <c r="E326" s="278">
        <f>SQRT(((B326*'Fig. 2.7'!$B$19)^2)+((C326*'Fig. 2.7'!$C$19)^2)+(2*B326*C326*'Fig. 2.7'!$B$19*'Fig. 2.7'!$C$19*'Fig. 2.7'!$B$21))</f>
        <v>4.0686988396913932</v>
      </c>
      <c r="F326" s="278">
        <f>+(B326*'Fig. 2.7'!$B$18)+(C326*'Fig. 2.7'!$C$18)</f>
        <v>5.0087916666666699</v>
      </c>
    </row>
    <row r="327" spans="2:6" x14ac:dyDescent="0.5">
      <c r="B327" s="276">
        <f t="shared" si="12"/>
        <v>0.30600000000000022</v>
      </c>
      <c r="C327" s="276">
        <f t="shared" si="13"/>
        <v>0.69399999999999973</v>
      </c>
      <c r="D327" s="277"/>
      <c r="E327" s="278">
        <f>SQRT(((B327*'Fig. 2.7'!$B$19)^2)+((C327*'Fig. 2.7'!$C$19)^2)+(2*B327*C327*'Fig. 2.7'!$B$19*'Fig. 2.7'!$C$19*'Fig. 2.7'!$B$21))</f>
        <v>4.0854242841490986</v>
      </c>
      <c r="F327" s="278">
        <f>+(B327*'Fig. 2.7'!$B$18)+(C327*'Fig. 2.7'!$C$18)</f>
        <v>5.0183833333333361</v>
      </c>
    </row>
    <row r="328" spans="2:6" x14ac:dyDescent="0.5">
      <c r="B328" s="276">
        <f t="shared" si="12"/>
        <v>0.30700000000000022</v>
      </c>
      <c r="C328" s="276">
        <f t="shared" si="13"/>
        <v>0.69299999999999984</v>
      </c>
      <c r="D328" s="277"/>
      <c r="E328" s="278">
        <f>SQRT(((B328*'Fig. 2.7'!$B$19)^2)+((C328*'Fig. 2.7'!$C$19)^2)+(2*B328*C328*'Fig. 2.7'!$B$19*'Fig. 2.7'!$C$19*'Fig. 2.7'!$B$21))</f>
        <v>4.1022115862555308</v>
      </c>
      <c r="F328" s="278">
        <f>+(B328*'Fig. 2.7'!$B$18)+(C328*'Fig. 2.7'!$C$18)</f>
        <v>5.0279750000000032</v>
      </c>
    </row>
    <row r="329" spans="2:6" x14ac:dyDescent="0.5">
      <c r="B329" s="276">
        <f t="shared" si="12"/>
        <v>0.30800000000000022</v>
      </c>
      <c r="C329" s="276">
        <f t="shared" si="13"/>
        <v>0.69199999999999973</v>
      </c>
      <c r="D329" s="277"/>
      <c r="E329" s="278">
        <f>SQRT(((B329*'Fig. 2.7'!$B$19)^2)+((C329*'Fig. 2.7'!$C$19)^2)+(2*B329*C329*'Fig. 2.7'!$B$19*'Fig. 2.7'!$C$19*'Fig. 2.7'!$B$21))</f>
        <v>4.1190599897049225</v>
      </c>
      <c r="F329" s="278">
        <f>+(B329*'Fig. 2.7'!$B$18)+(C329*'Fig. 2.7'!$C$18)</f>
        <v>5.0375666666666694</v>
      </c>
    </row>
    <row r="330" spans="2:6" x14ac:dyDescent="0.5">
      <c r="B330" s="276">
        <f t="shared" si="12"/>
        <v>0.30900000000000022</v>
      </c>
      <c r="C330" s="276">
        <f t="shared" si="13"/>
        <v>0.69099999999999984</v>
      </c>
      <c r="D330" s="277"/>
      <c r="E330" s="278">
        <f>SQRT(((B330*'Fig. 2.7'!$B$19)^2)+((C330*'Fig. 2.7'!$C$19)^2)+(2*B330*C330*'Fig. 2.7'!$B$19*'Fig. 2.7'!$C$19*'Fig. 2.7'!$B$21))</f>
        <v>4.135968747784676</v>
      </c>
      <c r="F330" s="278">
        <f>+(B330*'Fig. 2.7'!$B$18)+(C330*'Fig. 2.7'!$C$18)</f>
        <v>5.0471583333333365</v>
      </c>
    </row>
    <row r="331" spans="2:6" x14ac:dyDescent="0.5">
      <c r="B331" s="276">
        <f t="shared" si="12"/>
        <v>0.31000000000000022</v>
      </c>
      <c r="C331" s="276">
        <f t="shared" si="13"/>
        <v>0.68999999999999972</v>
      </c>
      <c r="D331" s="277"/>
      <c r="E331" s="278">
        <f>SQRT(((B331*'Fig. 2.7'!$B$19)^2)+((C331*'Fig. 2.7'!$C$19)^2)+(2*B331*C331*'Fig. 2.7'!$B$19*'Fig. 2.7'!$C$19*'Fig. 2.7'!$B$21))</f>
        <v>4.152937123289977</v>
      </c>
      <c r="F331" s="278">
        <f>+(B331*'Fig. 2.7'!$B$18)+(C331*'Fig. 2.7'!$C$18)</f>
        <v>5.0567500000000027</v>
      </c>
    </row>
    <row r="332" spans="2:6" x14ac:dyDescent="0.5">
      <c r="B332" s="276">
        <f t="shared" si="12"/>
        <v>0.31100000000000022</v>
      </c>
      <c r="C332" s="276">
        <f t="shared" si="13"/>
        <v>0.68899999999999983</v>
      </c>
      <c r="D332" s="277"/>
      <c r="E332" s="278">
        <f>SQRT(((B332*'Fig. 2.7'!$B$19)^2)+((C332*'Fig. 2.7'!$C$19)^2)+(2*B332*C332*'Fig. 2.7'!$B$19*'Fig. 2.7'!$C$19*'Fig. 2.7'!$B$21))</f>
        <v>4.1699643884370712</v>
      </c>
      <c r="F332" s="278">
        <f>+(B332*'Fig. 2.7'!$B$18)+(C332*'Fig. 2.7'!$C$18)</f>
        <v>5.0663416666666699</v>
      </c>
    </row>
    <row r="333" spans="2:6" x14ac:dyDescent="0.5">
      <c r="B333" s="276">
        <f t="shared" si="12"/>
        <v>0.31200000000000022</v>
      </c>
      <c r="C333" s="276">
        <f t="shared" si="13"/>
        <v>0.68799999999999972</v>
      </c>
      <c r="D333" s="277"/>
      <c r="E333" s="278">
        <f>SQRT(((B333*'Fig. 2.7'!$B$19)^2)+((C333*'Fig. 2.7'!$C$19)^2)+(2*B333*C333*'Fig. 2.7'!$B$19*'Fig. 2.7'!$C$19*'Fig. 2.7'!$B$21))</f>
        <v>4.1870498247753805</v>
      </c>
      <c r="F333" s="278">
        <f>+(B333*'Fig. 2.7'!$B$18)+(C333*'Fig. 2.7'!$C$18)</f>
        <v>5.0759333333333361</v>
      </c>
    </row>
    <row r="334" spans="2:6" x14ac:dyDescent="0.5">
      <c r="B334" s="276">
        <f t="shared" si="12"/>
        <v>0.31300000000000022</v>
      </c>
      <c r="C334" s="276">
        <f t="shared" si="13"/>
        <v>0.68699999999999983</v>
      </c>
      <c r="D334" s="277"/>
      <c r="E334" s="278">
        <f>SQRT(((B334*'Fig. 2.7'!$B$19)^2)+((C334*'Fig. 2.7'!$C$19)^2)+(2*B334*C334*'Fig. 2.7'!$B$19*'Fig. 2.7'!$C$19*'Fig. 2.7'!$B$21))</f>
        <v>4.2041927230985232</v>
      </c>
      <c r="F334" s="278">
        <f>+(B334*'Fig. 2.7'!$B$18)+(C334*'Fig. 2.7'!$C$18)</f>
        <v>5.0855250000000032</v>
      </c>
    </row>
    <row r="335" spans="2:6" x14ac:dyDescent="0.5">
      <c r="B335" s="276">
        <f t="shared" si="12"/>
        <v>0.31400000000000022</v>
      </c>
      <c r="C335" s="276">
        <f t="shared" si="13"/>
        <v>0.68599999999999972</v>
      </c>
      <c r="D335" s="277"/>
      <c r="E335" s="278">
        <f>SQRT(((B335*'Fig. 2.7'!$B$19)^2)+((C335*'Fig. 2.7'!$C$19)^2)+(2*B335*C335*'Fig. 2.7'!$B$19*'Fig. 2.7'!$C$19*'Fig. 2.7'!$B$21))</f>
        <v>4.2213923833543898</v>
      </c>
      <c r="F335" s="278">
        <f>+(B335*'Fig. 2.7'!$B$18)+(C335*'Fig. 2.7'!$C$18)</f>
        <v>5.0951166666666694</v>
      </c>
    </row>
    <row r="336" spans="2:6" x14ac:dyDescent="0.5">
      <c r="B336" s="276">
        <f t="shared" si="12"/>
        <v>0.31500000000000022</v>
      </c>
      <c r="C336" s="276">
        <f t="shared" si="13"/>
        <v>0.68499999999999983</v>
      </c>
      <c r="D336" s="277"/>
      <c r="E336" s="278">
        <f>SQRT(((B336*'Fig. 2.7'!$B$19)^2)+((C336*'Fig. 2.7'!$C$19)^2)+(2*B336*C336*'Fig. 2.7'!$B$19*'Fig. 2.7'!$C$19*'Fig. 2.7'!$B$21))</f>
        <v>4.238648114554354</v>
      </c>
      <c r="F336" s="278">
        <f>+(B336*'Fig. 2.7'!$B$18)+(C336*'Fig. 2.7'!$C$18)</f>
        <v>5.1047083333333365</v>
      </c>
    </row>
    <row r="337" spans="2:6" x14ac:dyDescent="0.5">
      <c r="B337" s="276">
        <f t="shared" si="12"/>
        <v>0.31600000000000023</v>
      </c>
      <c r="C337" s="276">
        <f t="shared" si="13"/>
        <v>0.68399999999999972</v>
      </c>
      <c r="D337" s="277"/>
      <c r="E337" s="278">
        <f>SQRT(((B337*'Fig. 2.7'!$B$19)^2)+((C337*'Fig. 2.7'!$C$19)^2)+(2*B337*C337*'Fig. 2.7'!$B$19*'Fig. 2.7'!$C$19*'Fig. 2.7'!$B$21))</f>
        <v>4.2559592346817361</v>
      </c>
      <c r="F337" s="278">
        <f>+(B337*'Fig. 2.7'!$B$18)+(C337*'Fig. 2.7'!$C$18)</f>
        <v>5.1143000000000027</v>
      </c>
    </row>
    <row r="338" spans="2:6" x14ac:dyDescent="0.5">
      <c r="B338" s="276">
        <f t="shared" si="12"/>
        <v>0.31700000000000023</v>
      </c>
      <c r="C338" s="276">
        <f t="shared" si="13"/>
        <v>0.68299999999999983</v>
      </c>
      <c r="D338" s="277"/>
      <c r="E338" s="278">
        <f>SQRT(((B338*'Fig. 2.7'!$B$19)^2)+((C338*'Fig. 2.7'!$C$19)^2)+(2*B338*C338*'Fig. 2.7'!$B$19*'Fig. 2.7'!$C$19*'Fig. 2.7'!$B$21))</f>
        <v>4.2733250705996131</v>
      </c>
      <c r="F338" s="278">
        <f>+(B338*'Fig. 2.7'!$B$18)+(C338*'Fig. 2.7'!$C$18)</f>
        <v>5.1238916666666698</v>
      </c>
    </row>
    <row r="339" spans="2:6" x14ac:dyDescent="0.5">
      <c r="B339" s="276">
        <f t="shared" si="12"/>
        <v>0.31800000000000023</v>
      </c>
      <c r="C339" s="276">
        <f t="shared" si="13"/>
        <v>0.68199999999999972</v>
      </c>
      <c r="D339" s="277"/>
      <c r="E339" s="278">
        <f>SQRT(((B339*'Fig. 2.7'!$B$19)^2)+((C339*'Fig. 2.7'!$C$19)^2)+(2*B339*C339*'Fig. 2.7'!$B$19*'Fig. 2.7'!$C$19*'Fig. 2.7'!$B$21))</f>
        <v>4.2907449579580552</v>
      </c>
      <c r="F339" s="278">
        <f>+(B339*'Fig. 2.7'!$B$18)+(C339*'Fig. 2.7'!$C$18)</f>
        <v>5.1334833333333361</v>
      </c>
    </row>
    <row r="340" spans="2:6" x14ac:dyDescent="0.5">
      <c r="B340" s="276">
        <f t="shared" si="12"/>
        <v>0.31900000000000023</v>
      </c>
      <c r="C340" s="276">
        <f t="shared" si="13"/>
        <v>0.68099999999999983</v>
      </c>
      <c r="D340" s="277"/>
      <c r="E340" s="278">
        <f>SQRT(((B340*'Fig. 2.7'!$B$19)^2)+((C340*'Fig. 2.7'!$C$19)^2)+(2*B340*C340*'Fig. 2.7'!$B$19*'Fig. 2.7'!$C$19*'Fig. 2.7'!$B$21))</f>
        <v>4.3082182411009056</v>
      </c>
      <c r="F340" s="278">
        <f>+(B340*'Fig. 2.7'!$B$18)+(C340*'Fig. 2.7'!$C$18)</f>
        <v>5.1430750000000032</v>
      </c>
    </row>
    <row r="341" spans="2:6" x14ac:dyDescent="0.5">
      <c r="B341" s="276">
        <f t="shared" si="12"/>
        <v>0.32000000000000023</v>
      </c>
      <c r="C341" s="276">
        <f t="shared" si="13"/>
        <v>0.67999999999999972</v>
      </c>
      <c r="D341" s="277"/>
      <c r="E341" s="278">
        <f>SQRT(((B341*'Fig. 2.7'!$B$19)^2)+((C341*'Fig. 2.7'!$C$19)^2)+(2*B341*C341*'Fig. 2.7'!$B$19*'Fig. 2.7'!$C$19*'Fig. 2.7'!$B$21))</f>
        <v>4.3257442729721722</v>
      </c>
      <c r="F341" s="278">
        <f>+(B341*'Fig. 2.7'!$B$18)+(C341*'Fig. 2.7'!$C$18)</f>
        <v>5.1526666666666694</v>
      </c>
    </row>
    <row r="342" spans="2:6" x14ac:dyDescent="0.5">
      <c r="B342" s="276">
        <f t="shared" si="12"/>
        <v>0.32100000000000023</v>
      </c>
      <c r="C342" s="276">
        <f t="shared" si="13"/>
        <v>0.67899999999999983</v>
      </c>
      <c r="D342" s="277"/>
      <c r="E342" s="278">
        <f>SQRT(((B342*'Fig. 2.7'!$B$19)^2)+((C342*'Fig. 2.7'!$C$19)^2)+(2*B342*C342*'Fig. 2.7'!$B$19*'Fig. 2.7'!$C$19*'Fig. 2.7'!$B$21))</f>
        <v>4.3433224150220946</v>
      </c>
      <c r="F342" s="278">
        <f>+(B342*'Fig. 2.7'!$B$18)+(C342*'Fig. 2.7'!$C$18)</f>
        <v>5.1622583333333365</v>
      </c>
    </row>
    <row r="343" spans="2:6" x14ac:dyDescent="0.5">
      <c r="B343" s="276">
        <f t="shared" si="12"/>
        <v>0.32200000000000023</v>
      </c>
      <c r="C343" s="276">
        <f t="shared" si="13"/>
        <v>0.67799999999999971</v>
      </c>
      <c r="D343" s="277"/>
      <c r="E343" s="278">
        <f>SQRT(((B343*'Fig. 2.7'!$B$19)^2)+((C343*'Fig. 2.7'!$C$19)^2)+(2*B343*C343*'Fig. 2.7'!$B$19*'Fig. 2.7'!$C$19*'Fig. 2.7'!$B$21))</f>
        <v>4.3609520371130017</v>
      </c>
      <c r="F343" s="278">
        <f>+(B343*'Fig. 2.7'!$B$18)+(C343*'Fig. 2.7'!$C$18)</f>
        <v>5.1718500000000027</v>
      </c>
    </row>
    <row r="344" spans="2:6" x14ac:dyDescent="0.5">
      <c r="B344" s="276">
        <f t="shared" ref="B344:B407" si="14">+B343+0.001</f>
        <v>0.32300000000000023</v>
      </c>
      <c r="C344" s="276">
        <f t="shared" ref="C344:C407" si="15">1-B344</f>
        <v>0.67699999999999982</v>
      </c>
      <c r="D344" s="277"/>
      <c r="E344" s="278">
        <f>SQRT(((B344*'Fig. 2.7'!$B$19)^2)+((C344*'Fig. 2.7'!$C$19)^2)+(2*B344*C344*'Fig. 2.7'!$B$19*'Fig. 2.7'!$C$19*'Fig. 2.7'!$B$21))</f>
        <v>4.378632517424994</v>
      </c>
      <c r="F344" s="278">
        <f>+(B344*'Fig. 2.7'!$B$18)+(C344*'Fig. 2.7'!$C$18)</f>
        <v>5.1814416666666698</v>
      </c>
    </row>
    <row r="345" spans="2:6" x14ac:dyDescent="0.5">
      <c r="B345" s="276">
        <f t="shared" si="14"/>
        <v>0.32400000000000023</v>
      </c>
      <c r="C345" s="276">
        <f t="shared" si="15"/>
        <v>0.67599999999999971</v>
      </c>
      <c r="D345" s="277"/>
      <c r="E345" s="278">
        <f>SQRT(((B345*'Fig. 2.7'!$B$19)^2)+((C345*'Fig. 2.7'!$C$19)^2)+(2*B345*C345*'Fig. 2.7'!$B$19*'Fig. 2.7'!$C$19*'Fig. 2.7'!$B$21))</f>
        <v>4.3963632423615682</v>
      </c>
      <c r="F345" s="278">
        <f>+(B345*'Fig. 2.7'!$B$18)+(C345*'Fig. 2.7'!$C$18)</f>
        <v>5.1910333333333369</v>
      </c>
    </row>
    <row r="346" spans="2:6" x14ac:dyDescent="0.5">
      <c r="B346" s="276">
        <f t="shared" si="14"/>
        <v>0.32500000000000023</v>
      </c>
      <c r="C346" s="276">
        <f t="shared" si="15"/>
        <v>0.67499999999999982</v>
      </c>
      <c r="D346" s="277"/>
      <c r="E346" s="278">
        <f>SQRT(((B346*'Fig. 2.7'!$B$19)^2)+((C346*'Fig. 2.7'!$C$19)^2)+(2*B346*C346*'Fig. 2.7'!$B$19*'Fig. 2.7'!$C$19*'Fig. 2.7'!$B$21))</f>
        <v>4.4141436064551787</v>
      </c>
      <c r="F346" s="278">
        <f>+(B346*'Fig. 2.7'!$B$18)+(C346*'Fig. 2.7'!$C$18)</f>
        <v>5.2006250000000032</v>
      </c>
    </row>
    <row r="347" spans="2:6" x14ac:dyDescent="0.5">
      <c r="B347" s="276">
        <f t="shared" si="14"/>
        <v>0.32600000000000023</v>
      </c>
      <c r="C347" s="276">
        <f t="shared" si="15"/>
        <v>0.67399999999999971</v>
      </c>
      <c r="D347" s="277"/>
      <c r="E347" s="278">
        <f>SQRT(((B347*'Fig. 2.7'!$B$19)^2)+((C347*'Fig. 2.7'!$C$19)^2)+(2*B347*C347*'Fig. 2.7'!$B$19*'Fig. 2.7'!$C$19*'Fig. 2.7'!$B$21))</f>
        <v>4.4319730122728842</v>
      </c>
      <c r="F347" s="278">
        <f>+(B347*'Fig. 2.7'!$B$18)+(C347*'Fig. 2.7'!$C$18)</f>
        <v>5.2102166666666694</v>
      </c>
    </row>
    <row r="348" spans="2:6" x14ac:dyDescent="0.5">
      <c r="B348" s="276">
        <f t="shared" si="14"/>
        <v>0.32700000000000023</v>
      </c>
      <c r="C348" s="276">
        <f t="shared" si="15"/>
        <v>0.67299999999999982</v>
      </c>
      <c r="D348" s="277"/>
      <c r="E348" s="278">
        <f>SQRT(((B348*'Fig. 2.7'!$B$19)^2)+((C348*'Fig. 2.7'!$C$19)^2)+(2*B348*C348*'Fig. 2.7'!$B$19*'Fig. 2.7'!$C$19*'Fig. 2.7'!$B$21))</f>
        <v>4.4498508703220718</v>
      </c>
      <c r="F348" s="278">
        <f>+(B348*'Fig. 2.7'!$B$18)+(C348*'Fig. 2.7'!$C$18)</f>
        <v>5.2198083333333365</v>
      </c>
    </row>
    <row r="349" spans="2:6" x14ac:dyDescent="0.5">
      <c r="B349" s="276">
        <f t="shared" si="14"/>
        <v>0.32800000000000024</v>
      </c>
      <c r="C349" s="276">
        <f t="shared" si="15"/>
        <v>0.67199999999999971</v>
      </c>
      <c r="D349" s="277"/>
      <c r="E349" s="278">
        <f>SQRT(((B349*'Fig. 2.7'!$B$19)^2)+((C349*'Fig. 2.7'!$C$19)^2)+(2*B349*C349*'Fig. 2.7'!$B$19*'Fig. 2.7'!$C$19*'Fig. 2.7'!$B$21))</f>
        <v>4.4677765989563367</v>
      </c>
      <c r="F349" s="278">
        <f>+(B349*'Fig. 2.7'!$B$18)+(C349*'Fig. 2.7'!$C$18)</f>
        <v>5.2294000000000036</v>
      </c>
    </row>
    <row r="350" spans="2:6" x14ac:dyDescent="0.5">
      <c r="B350" s="276">
        <f t="shared" si="14"/>
        <v>0.32900000000000024</v>
      </c>
      <c r="C350" s="276">
        <f t="shared" si="15"/>
        <v>0.67099999999999982</v>
      </c>
      <c r="D350" s="277"/>
      <c r="E350" s="278">
        <f>SQRT(((B350*'Fig. 2.7'!$B$19)^2)+((C350*'Fig. 2.7'!$C$19)^2)+(2*B350*C350*'Fig. 2.7'!$B$19*'Fig. 2.7'!$C$19*'Fig. 2.7'!$B$21))</f>
        <v>4.4857496242815937</v>
      </c>
      <c r="F350" s="278">
        <f>+(B350*'Fig. 2.7'!$B$18)+(C350*'Fig. 2.7'!$C$18)</f>
        <v>5.2389916666666698</v>
      </c>
    </row>
    <row r="351" spans="2:6" x14ac:dyDescent="0.5">
      <c r="B351" s="276">
        <f t="shared" si="14"/>
        <v>0.33000000000000024</v>
      </c>
      <c r="C351" s="276">
        <f t="shared" si="15"/>
        <v>0.66999999999999971</v>
      </c>
      <c r="D351" s="277"/>
      <c r="E351" s="278">
        <f>SQRT(((B351*'Fig. 2.7'!$B$19)^2)+((C351*'Fig. 2.7'!$C$19)^2)+(2*B351*C351*'Fig. 2.7'!$B$19*'Fig. 2.7'!$C$19*'Fig. 2.7'!$B$21))</f>
        <v>4.5037693800624297</v>
      </c>
      <c r="F351" s="278">
        <f>+(B351*'Fig. 2.7'!$B$18)+(C351*'Fig. 2.7'!$C$18)</f>
        <v>5.248583333333336</v>
      </c>
    </row>
    <row r="352" spans="2:6" x14ac:dyDescent="0.5">
      <c r="B352" s="276">
        <f t="shared" si="14"/>
        <v>0.33100000000000024</v>
      </c>
      <c r="C352" s="276">
        <f t="shared" si="15"/>
        <v>0.66899999999999982</v>
      </c>
      <c r="D352" s="277"/>
      <c r="E352" s="278">
        <f>SQRT(((B352*'Fig. 2.7'!$B$19)^2)+((C352*'Fig. 2.7'!$C$19)^2)+(2*B352*C352*'Fig. 2.7'!$B$19*'Fig. 2.7'!$C$19*'Fig. 2.7'!$B$21))</f>
        <v>4.5218353076287752</v>
      </c>
      <c r="F352" s="278">
        <f>+(B352*'Fig. 2.7'!$B$18)+(C352*'Fig. 2.7'!$C$18)</f>
        <v>5.2581750000000032</v>
      </c>
    </row>
    <row r="353" spans="2:6" x14ac:dyDescent="0.5">
      <c r="B353" s="276">
        <f t="shared" si="14"/>
        <v>0.33200000000000024</v>
      </c>
      <c r="C353" s="276">
        <f t="shared" si="15"/>
        <v>0.66799999999999971</v>
      </c>
      <c r="D353" s="277"/>
      <c r="E353" s="278">
        <f>SQRT(((B353*'Fig. 2.7'!$B$19)^2)+((C353*'Fig. 2.7'!$C$19)^2)+(2*B353*C353*'Fig. 2.7'!$B$19*'Fig. 2.7'!$C$19*'Fig. 2.7'!$B$21))</f>
        <v>4.5399468557829374</v>
      </c>
      <c r="F353" s="278">
        <f>+(B353*'Fig. 2.7'!$B$18)+(C353*'Fig. 2.7'!$C$18)</f>
        <v>5.2677666666666703</v>
      </c>
    </row>
    <row r="354" spans="2:6" x14ac:dyDescent="0.5">
      <c r="B354" s="276">
        <f t="shared" si="14"/>
        <v>0.33300000000000024</v>
      </c>
      <c r="C354" s="276">
        <f t="shared" si="15"/>
        <v>0.66699999999999982</v>
      </c>
      <c r="D354" s="277"/>
      <c r="E354" s="278">
        <f>SQRT(((B354*'Fig. 2.7'!$B$19)^2)+((C354*'Fig. 2.7'!$C$19)^2)+(2*B354*C354*'Fig. 2.7'!$B$19*'Fig. 2.7'!$C$19*'Fig. 2.7'!$B$21))</f>
        <v>4.5581034807070102</v>
      </c>
      <c r="F354" s="278">
        <f>+(B354*'Fig. 2.7'!$B$18)+(C354*'Fig. 2.7'!$C$18)</f>
        <v>5.2773583333333365</v>
      </c>
    </row>
    <row r="355" spans="2:6" x14ac:dyDescent="0.5">
      <c r="B355" s="276">
        <f t="shared" si="14"/>
        <v>0.33400000000000024</v>
      </c>
      <c r="C355" s="276">
        <f t="shared" si="15"/>
        <v>0.6659999999999997</v>
      </c>
      <c r="D355" s="277"/>
      <c r="E355" s="278">
        <f>SQRT(((B355*'Fig. 2.7'!$B$19)^2)+((C355*'Fig. 2.7'!$C$19)^2)+(2*B355*C355*'Fig. 2.7'!$B$19*'Fig. 2.7'!$C$19*'Fig. 2.7'!$B$21))</f>
        <v>4.5763046458707519</v>
      </c>
      <c r="F355" s="278">
        <f>+(B355*'Fig. 2.7'!$B$18)+(C355*'Fig. 2.7'!$C$18)</f>
        <v>5.2869500000000036</v>
      </c>
    </row>
    <row r="356" spans="2:6" x14ac:dyDescent="0.5">
      <c r="B356" s="276">
        <f t="shared" si="14"/>
        <v>0.33500000000000024</v>
      </c>
      <c r="C356" s="276">
        <f t="shared" si="15"/>
        <v>0.66499999999999981</v>
      </c>
      <c r="D356" s="277"/>
      <c r="E356" s="278">
        <f>SQRT(((B356*'Fig. 2.7'!$B$19)^2)+((C356*'Fig. 2.7'!$C$19)^2)+(2*B356*C356*'Fig. 2.7'!$B$19*'Fig. 2.7'!$C$19*'Fig. 2.7'!$B$21))</f>
        <v>4.5945498219398946</v>
      </c>
      <c r="F356" s="278">
        <f>+(B356*'Fig. 2.7'!$B$18)+(C356*'Fig. 2.7'!$C$18)</f>
        <v>5.2965416666666698</v>
      </c>
    </row>
    <row r="357" spans="2:6" x14ac:dyDescent="0.5">
      <c r="B357" s="276">
        <f t="shared" si="14"/>
        <v>0.33600000000000024</v>
      </c>
      <c r="C357" s="276">
        <f t="shared" si="15"/>
        <v>0.6639999999999997</v>
      </c>
      <c r="D357" s="277"/>
      <c r="E357" s="278">
        <f>SQRT(((B357*'Fig. 2.7'!$B$19)^2)+((C357*'Fig. 2.7'!$C$19)^2)+(2*B357*C357*'Fig. 2.7'!$B$19*'Fig. 2.7'!$C$19*'Fig. 2.7'!$B$21))</f>
        <v>4.6128384866850114</v>
      </c>
      <c r="F357" s="278">
        <f>+(B357*'Fig. 2.7'!$B$18)+(C357*'Fig. 2.7'!$C$18)</f>
        <v>5.3061333333333369</v>
      </c>
    </row>
    <row r="358" spans="2:6" x14ac:dyDescent="0.5">
      <c r="B358" s="276">
        <f t="shared" si="14"/>
        <v>0.33700000000000024</v>
      </c>
      <c r="C358" s="276">
        <f t="shared" si="15"/>
        <v>0.66299999999999981</v>
      </c>
      <c r="D358" s="277"/>
      <c r="E358" s="278">
        <f>SQRT(((B358*'Fig. 2.7'!$B$19)^2)+((C358*'Fig. 2.7'!$C$19)^2)+(2*B358*C358*'Fig. 2.7'!$B$19*'Fig. 2.7'!$C$19*'Fig. 2.7'!$B$21))</f>
        <v>4.6311701248908852</v>
      </c>
      <c r="F358" s="278">
        <f>+(B358*'Fig. 2.7'!$B$18)+(C358*'Fig. 2.7'!$C$18)</f>
        <v>5.3157250000000031</v>
      </c>
    </row>
    <row r="359" spans="2:6" x14ac:dyDescent="0.5">
      <c r="B359" s="276">
        <f t="shared" si="14"/>
        <v>0.33800000000000024</v>
      </c>
      <c r="C359" s="276">
        <f t="shared" si="15"/>
        <v>0.6619999999999997</v>
      </c>
      <c r="D359" s="277"/>
      <c r="E359" s="278">
        <f>SQRT(((B359*'Fig. 2.7'!$B$19)^2)+((C359*'Fig. 2.7'!$C$19)^2)+(2*B359*C359*'Fig. 2.7'!$B$19*'Fig. 2.7'!$C$19*'Fig. 2.7'!$B$21))</f>
        <v>4.6495442282664747</v>
      </c>
      <c r="F359" s="278">
        <f>+(B359*'Fig. 2.7'!$B$18)+(C359*'Fig. 2.7'!$C$18)</f>
        <v>5.3253166666666703</v>
      </c>
    </row>
    <row r="360" spans="2:6" x14ac:dyDescent="0.5">
      <c r="B360" s="276">
        <f t="shared" si="14"/>
        <v>0.33900000000000025</v>
      </c>
      <c r="C360" s="276">
        <f t="shared" si="15"/>
        <v>0.66099999999999981</v>
      </c>
      <c r="D360" s="277"/>
      <c r="E360" s="278">
        <f>SQRT(((B360*'Fig. 2.7'!$B$19)^2)+((C360*'Fig. 2.7'!$C$19)^2)+(2*B360*C360*'Fig. 2.7'!$B$19*'Fig. 2.7'!$C$19*'Fig. 2.7'!$B$21))</f>
        <v>4.6679602953554777</v>
      </c>
      <c r="F360" s="278">
        <f>+(B360*'Fig. 2.7'!$B$18)+(C360*'Fig. 2.7'!$C$18)</f>
        <v>5.3349083333333365</v>
      </c>
    </row>
    <row r="361" spans="2:6" x14ac:dyDescent="0.5">
      <c r="B361" s="276">
        <f t="shared" si="14"/>
        <v>0.34000000000000025</v>
      </c>
      <c r="C361" s="276">
        <f t="shared" si="15"/>
        <v>0.6599999999999997</v>
      </c>
      <c r="D361" s="277"/>
      <c r="E361" s="278">
        <f>SQRT(((B361*'Fig. 2.7'!$B$19)^2)+((C361*'Fig. 2.7'!$C$19)^2)+(2*B361*C361*'Fig. 2.7'!$B$19*'Fig. 2.7'!$C$19*'Fig. 2.7'!$B$21))</f>
        <v>4.6864178314475051</v>
      </c>
      <c r="F361" s="278">
        <f>+(B361*'Fig. 2.7'!$B$18)+(C361*'Fig. 2.7'!$C$18)</f>
        <v>5.3445000000000036</v>
      </c>
    </row>
    <row r="362" spans="2:6" x14ac:dyDescent="0.5">
      <c r="B362" s="276">
        <f t="shared" si="14"/>
        <v>0.34100000000000025</v>
      </c>
      <c r="C362" s="276">
        <f t="shared" si="15"/>
        <v>0.65899999999999981</v>
      </c>
      <c r="D362" s="277"/>
      <c r="E362" s="278">
        <f>SQRT(((B362*'Fig. 2.7'!$B$19)^2)+((C362*'Fig. 2.7'!$C$19)^2)+(2*B362*C362*'Fig. 2.7'!$B$19*'Fig. 2.7'!$C$19*'Fig. 2.7'!$B$21))</f>
        <v>4.7049163484899408</v>
      </c>
      <c r="F362" s="278">
        <f>+(B362*'Fig. 2.7'!$B$18)+(C362*'Fig. 2.7'!$C$18)</f>
        <v>5.3540916666666707</v>
      </c>
    </row>
    <row r="363" spans="2:6" x14ac:dyDescent="0.5">
      <c r="B363" s="276">
        <f t="shared" si="14"/>
        <v>0.34200000000000025</v>
      </c>
      <c r="C363" s="276">
        <f t="shared" si="15"/>
        <v>0.6579999999999997</v>
      </c>
      <c r="D363" s="277"/>
      <c r="E363" s="278">
        <f>SQRT(((B363*'Fig. 2.7'!$B$19)^2)+((C363*'Fig. 2.7'!$C$19)^2)+(2*B363*C363*'Fig. 2.7'!$B$19*'Fig. 2.7'!$C$19*'Fig. 2.7'!$B$21))</f>
        <v>4.7234553650004534</v>
      </c>
      <c r="F363" s="278">
        <f>+(B363*'Fig. 2.7'!$B$18)+(C363*'Fig. 2.7'!$C$18)</f>
        <v>5.3636833333333369</v>
      </c>
    </row>
    <row r="364" spans="2:6" x14ac:dyDescent="0.5">
      <c r="B364" s="276">
        <f t="shared" si="14"/>
        <v>0.34300000000000025</v>
      </c>
      <c r="C364" s="276">
        <f t="shared" si="15"/>
        <v>0.65699999999999981</v>
      </c>
      <c r="D364" s="277"/>
      <c r="E364" s="278">
        <f>SQRT(((B364*'Fig. 2.7'!$B$19)^2)+((C364*'Fig. 2.7'!$C$19)^2)+(2*B364*C364*'Fig. 2.7'!$B$19*'Fig. 2.7'!$C$19*'Fig. 2.7'!$B$21))</f>
        <v>4.7420344059802044</v>
      </c>
      <c r="F364" s="278">
        <f>+(B364*'Fig. 2.7'!$B$18)+(C364*'Fig. 2.7'!$C$18)</f>
        <v>5.3732750000000031</v>
      </c>
    </row>
    <row r="365" spans="2:6" x14ac:dyDescent="0.5">
      <c r="B365" s="276">
        <f t="shared" si="14"/>
        <v>0.34400000000000025</v>
      </c>
      <c r="C365" s="276">
        <f t="shared" si="15"/>
        <v>0.65599999999999969</v>
      </c>
      <c r="D365" s="277"/>
      <c r="E365" s="278">
        <f>SQRT(((B365*'Fig. 2.7'!$B$19)^2)+((C365*'Fig. 2.7'!$C$19)^2)+(2*B365*C365*'Fig. 2.7'!$B$19*'Fig. 2.7'!$C$19*'Fig. 2.7'!$B$21))</f>
        <v>4.7606530028278033</v>
      </c>
      <c r="F365" s="278">
        <f>+(B365*'Fig. 2.7'!$B$18)+(C365*'Fig. 2.7'!$C$18)</f>
        <v>5.3828666666666702</v>
      </c>
    </row>
    <row r="366" spans="2:6" x14ac:dyDescent="0.5">
      <c r="B366" s="276">
        <f t="shared" si="14"/>
        <v>0.34500000000000025</v>
      </c>
      <c r="C366" s="276">
        <f t="shared" si="15"/>
        <v>0.6549999999999998</v>
      </c>
      <c r="D366" s="277"/>
      <c r="E366" s="278">
        <f>SQRT(((B366*'Fig. 2.7'!$B$19)^2)+((C366*'Fig. 2.7'!$C$19)^2)+(2*B366*C366*'Fig. 2.7'!$B$19*'Fig. 2.7'!$C$19*'Fig. 2.7'!$B$21))</f>
        <v>4.7793106932539509</v>
      </c>
      <c r="F366" s="278">
        <f>+(B366*'Fig. 2.7'!$B$18)+(C366*'Fig. 2.7'!$C$18)</f>
        <v>5.3924583333333365</v>
      </c>
    </row>
    <row r="367" spans="2:6" x14ac:dyDescent="0.5">
      <c r="B367" s="276">
        <f t="shared" si="14"/>
        <v>0.34600000000000025</v>
      </c>
      <c r="C367" s="276">
        <f t="shared" si="15"/>
        <v>0.65399999999999969</v>
      </c>
      <c r="D367" s="277"/>
      <c r="E367" s="278">
        <f>SQRT(((B367*'Fig. 2.7'!$B$19)^2)+((C367*'Fig. 2.7'!$C$19)^2)+(2*B367*C367*'Fig. 2.7'!$B$19*'Fig. 2.7'!$C$19*'Fig. 2.7'!$B$21))</f>
        <v>4.7980070211968826</v>
      </c>
      <c r="F367" s="278">
        <f>+(B367*'Fig. 2.7'!$B$18)+(C367*'Fig. 2.7'!$C$18)</f>
        <v>5.4020500000000027</v>
      </c>
    </row>
    <row r="368" spans="2:6" x14ac:dyDescent="0.5">
      <c r="B368" s="276">
        <f t="shared" si="14"/>
        <v>0.34700000000000025</v>
      </c>
      <c r="C368" s="276">
        <f t="shared" si="15"/>
        <v>0.6529999999999998</v>
      </c>
      <c r="D368" s="277"/>
      <c r="E368" s="278">
        <f>SQRT(((B368*'Fig. 2.7'!$B$19)^2)+((C368*'Fig. 2.7'!$C$19)^2)+(2*B368*C368*'Fig. 2.7'!$B$19*'Fig. 2.7'!$C$19*'Fig. 2.7'!$B$21))</f>
        <v>4.8167415367385527</v>
      </c>
      <c r="F368" s="278">
        <f>+(B368*'Fig. 2.7'!$B$18)+(C368*'Fig. 2.7'!$C$18)</f>
        <v>5.4116416666666707</v>
      </c>
    </row>
    <row r="369" spans="2:6" x14ac:dyDescent="0.5">
      <c r="B369" s="276">
        <f t="shared" si="14"/>
        <v>0.34800000000000025</v>
      </c>
      <c r="C369" s="276">
        <f t="shared" si="15"/>
        <v>0.65199999999999969</v>
      </c>
      <c r="D369" s="277"/>
      <c r="E369" s="278">
        <f>SQRT(((B369*'Fig. 2.7'!$B$19)^2)+((C369*'Fig. 2.7'!$C$19)^2)+(2*B369*C369*'Fig. 2.7'!$B$19*'Fig. 2.7'!$C$19*'Fig. 2.7'!$B$21))</f>
        <v>4.8355137960215968</v>
      </c>
      <c r="F369" s="278">
        <f>+(B369*'Fig. 2.7'!$B$18)+(C369*'Fig. 2.7'!$C$18)</f>
        <v>5.421233333333336</v>
      </c>
    </row>
    <row r="370" spans="2:6" x14ac:dyDescent="0.5">
      <c r="B370" s="276">
        <f t="shared" si="14"/>
        <v>0.34900000000000025</v>
      </c>
      <c r="C370" s="276">
        <f t="shared" si="15"/>
        <v>0.6509999999999998</v>
      </c>
      <c r="D370" s="277"/>
      <c r="E370" s="278">
        <f>SQRT(((B370*'Fig. 2.7'!$B$19)^2)+((C370*'Fig. 2.7'!$C$19)^2)+(2*B370*C370*'Fig. 2.7'!$B$19*'Fig. 2.7'!$C$19*'Fig. 2.7'!$B$21))</f>
        <v>4.8543233611671122</v>
      </c>
      <c r="F370" s="278">
        <f>+(B370*'Fig. 2.7'!$B$18)+(C370*'Fig. 2.7'!$C$18)</f>
        <v>5.430825000000004</v>
      </c>
    </row>
    <row r="371" spans="2:6" x14ac:dyDescent="0.5">
      <c r="B371" s="276">
        <f t="shared" si="14"/>
        <v>0.35000000000000026</v>
      </c>
      <c r="C371" s="276">
        <f t="shared" si="15"/>
        <v>0.64999999999999969</v>
      </c>
      <c r="D371" s="277"/>
      <c r="E371" s="278">
        <f>SQRT(((B371*'Fig. 2.7'!$B$19)^2)+((C371*'Fig. 2.7'!$C$19)^2)+(2*B371*C371*'Fig. 2.7'!$B$19*'Fig. 2.7'!$C$19*'Fig. 2.7'!$B$21))</f>
        <v>4.8731698001932164</v>
      </c>
      <c r="F371" s="278">
        <f>+(B371*'Fig. 2.7'!$B$18)+(C371*'Fig. 2.7'!$C$18)</f>
        <v>5.4404166666666702</v>
      </c>
    </row>
    <row r="372" spans="2:6" x14ac:dyDescent="0.5">
      <c r="B372" s="276">
        <f t="shared" si="14"/>
        <v>0.35100000000000026</v>
      </c>
      <c r="C372" s="276">
        <f t="shared" si="15"/>
        <v>0.6489999999999998</v>
      </c>
      <c r="D372" s="277"/>
      <c r="E372" s="278">
        <f>SQRT(((B372*'Fig. 2.7'!$B$19)^2)+((C372*'Fig. 2.7'!$C$19)^2)+(2*B372*C372*'Fig. 2.7'!$B$19*'Fig. 2.7'!$C$19*'Fig. 2.7'!$B$21))</f>
        <v>4.8920526869344396</v>
      </c>
      <c r="F372" s="278">
        <f>+(B372*'Fig. 2.7'!$B$18)+(C372*'Fig. 2.7'!$C$18)</f>
        <v>5.4500083333333365</v>
      </c>
    </row>
    <row r="373" spans="2:6" x14ac:dyDescent="0.5">
      <c r="B373" s="276">
        <f t="shared" si="14"/>
        <v>0.35200000000000026</v>
      </c>
      <c r="C373" s="276">
        <f t="shared" si="15"/>
        <v>0.64799999999999969</v>
      </c>
      <c r="D373" s="277"/>
      <c r="E373" s="278">
        <f>SQRT(((B373*'Fig. 2.7'!$B$19)^2)+((C373*'Fig. 2.7'!$C$19)^2)+(2*B373*C373*'Fig. 2.7'!$B$19*'Fig. 2.7'!$C$19*'Fig. 2.7'!$B$21))</f>
        <v>4.9109716009619317</v>
      </c>
      <c r="F373" s="278">
        <f>+(B373*'Fig. 2.7'!$B$18)+(C373*'Fig. 2.7'!$C$18)</f>
        <v>5.4596000000000036</v>
      </c>
    </row>
    <row r="374" spans="2:6" x14ac:dyDescent="0.5">
      <c r="B374" s="276">
        <f t="shared" si="14"/>
        <v>0.35300000000000026</v>
      </c>
      <c r="C374" s="276">
        <f t="shared" si="15"/>
        <v>0.6469999999999998</v>
      </c>
      <c r="D374" s="277"/>
      <c r="E374" s="278">
        <f>SQRT(((B374*'Fig. 2.7'!$B$19)^2)+((C374*'Fig. 2.7'!$C$19)^2)+(2*B374*C374*'Fig. 2.7'!$B$19*'Fig. 2.7'!$C$19*'Fig. 2.7'!$B$21))</f>
        <v>4.9299261275045048</v>
      </c>
      <c r="F374" s="278">
        <f>+(B374*'Fig. 2.7'!$B$18)+(C374*'Fig. 2.7'!$C$18)</f>
        <v>5.4691916666666707</v>
      </c>
    </row>
    <row r="375" spans="2:6" x14ac:dyDescent="0.5">
      <c r="B375" s="276">
        <f t="shared" si="14"/>
        <v>0.35400000000000026</v>
      </c>
      <c r="C375" s="276">
        <f t="shared" si="15"/>
        <v>0.64599999999999969</v>
      </c>
      <c r="D375" s="277"/>
      <c r="E375" s="278">
        <f>SQRT(((B375*'Fig. 2.7'!$B$19)^2)+((C375*'Fig. 2.7'!$C$19)^2)+(2*B375*C375*'Fig. 2.7'!$B$19*'Fig. 2.7'!$C$19*'Fig. 2.7'!$B$21))</f>
        <v>4.948915857370519</v>
      </c>
      <c r="F375" s="278">
        <f>+(B375*'Fig. 2.7'!$B$18)+(C375*'Fig. 2.7'!$C$18)</f>
        <v>5.478783333333336</v>
      </c>
    </row>
    <row r="376" spans="2:6" x14ac:dyDescent="0.5">
      <c r="B376" s="276">
        <f t="shared" si="14"/>
        <v>0.35500000000000026</v>
      </c>
      <c r="C376" s="276">
        <f t="shared" si="15"/>
        <v>0.6449999999999998</v>
      </c>
      <c r="D376" s="277"/>
      <c r="E376" s="278">
        <f>SQRT(((B376*'Fig. 2.7'!$B$19)^2)+((C376*'Fig. 2.7'!$C$19)^2)+(2*B376*C376*'Fig. 2.7'!$B$19*'Fig. 2.7'!$C$19*'Fig. 2.7'!$B$21))</f>
        <v>4.9679403868706036</v>
      </c>
      <c r="F376" s="278">
        <f>+(B376*'Fig. 2.7'!$B$18)+(C376*'Fig. 2.7'!$C$18)</f>
        <v>5.488375000000004</v>
      </c>
    </row>
    <row r="377" spans="2:6" x14ac:dyDescent="0.5">
      <c r="B377" s="276">
        <f t="shared" si="14"/>
        <v>0.35600000000000026</v>
      </c>
      <c r="C377" s="276">
        <f t="shared" si="15"/>
        <v>0.64399999999999968</v>
      </c>
      <c r="D377" s="277"/>
      <c r="E377" s="278">
        <f>SQRT(((B377*'Fig. 2.7'!$B$19)^2)+((C377*'Fig. 2.7'!$C$19)^2)+(2*B377*C377*'Fig. 2.7'!$B$19*'Fig. 2.7'!$C$19*'Fig. 2.7'!$B$21))</f>
        <v>4.9869993177412368</v>
      </c>
      <c r="F377" s="278">
        <f>+(B377*'Fig. 2.7'!$B$18)+(C377*'Fig. 2.7'!$C$18)</f>
        <v>5.4979666666666702</v>
      </c>
    </row>
    <row r="378" spans="2:6" x14ac:dyDescent="0.5">
      <c r="B378" s="276">
        <f t="shared" si="14"/>
        <v>0.35700000000000026</v>
      </c>
      <c r="C378" s="276">
        <f t="shared" si="15"/>
        <v>0.64299999999999979</v>
      </c>
      <c r="D378" s="277"/>
      <c r="E378" s="278">
        <f>SQRT(((B378*'Fig. 2.7'!$B$19)^2)+((C378*'Fig. 2.7'!$C$19)^2)+(2*B378*C378*'Fig. 2.7'!$B$19*'Fig. 2.7'!$C$19*'Fig. 2.7'!$B$21))</f>
        <v>5.0060922570691719</v>
      </c>
      <c r="F378" s="278">
        <f>+(B378*'Fig. 2.7'!$B$18)+(C378*'Fig. 2.7'!$C$18)</f>
        <v>5.5075583333333364</v>
      </c>
    </row>
    <row r="379" spans="2:6" x14ac:dyDescent="0.5">
      <c r="B379" s="276">
        <f t="shared" si="14"/>
        <v>0.35800000000000026</v>
      </c>
      <c r="C379" s="276">
        <f t="shared" si="15"/>
        <v>0.64199999999999968</v>
      </c>
      <c r="D379" s="277"/>
      <c r="E379" s="278">
        <f>SQRT(((B379*'Fig. 2.7'!$B$19)^2)+((C379*'Fig. 2.7'!$C$19)^2)+(2*B379*C379*'Fig. 2.7'!$B$19*'Fig. 2.7'!$C$19*'Fig. 2.7'!$B$21))</f>
        <v>5.0252188172167322</v>
      </c>
      <c r="F379" s="278">
        <f>+(B379*'Fig. 2.7'!$B$18)+(C379*'Fig. 2.7'!$C$18)</f>
        <v>5.5171500000000036</v>
      </c>
    </row>
    <row r="380" spans="2:6" x14ac:dyDescent="0.5">
      <c r="B380" s="276">
        <f t="shared" si="14"/>
        <v>0.35900000000000026</v>
      </c>
      <c r="C380" s="276">
        <f t="shared" si="15"/>
        <v>0.64099999999999979</v>
      </c>
      <c r="D380" s="277"/>
      <c r="E380" s="278">
        <f>SQRT(((B380*'Fig. 2.7'!$B$19)^2)+((C380*'Fig. 2.7'!$C$19)^2)+(2*B380*C380*'Fig. 2.7'!$B$19*'Fig. 2.7'!$C$19*'Fig. 2.7'!$B$21))</f>
        <v>5.0443786157479495</v>
      </c>
      <c r="F380" s="278">
        <f>+(B380*'Fig. 2.7'!$B$18)+(C380*'Fig. 2.7'!$C$18)</f>
        <v>5.5267416666666707</v>
      </c>
    </row>
    <row r="381" spans="2:6" x14ac:dyDescent="0.5">
      <c r="B381" s="276">
        <f t="shared" si="14"/>
        <v>0.36000000000000026</v>
      </c>
      <c r="C381" s="276">
        <f t="shared" si="15"/>
        <v>0.63999999999999968</v>
      </c>
      <c r="D381" s="277"/>
      <c r="E381" s="278">
        <f>SQRT(((B381*'Fig. 2.7'!$B$19)^2)+((C381*'Fig. 2.7'!$C$19)^2)+(2*B381*C381*'Fig. 2.7'!$B$19*'Fig. 2.7'!$C$19*'Fig. 2.7'!$B$21))</f>
        <v>5.0635712753555771</v>
      </c>
      <c r="F381" s="278">
        <f>+(B381*'Fig. 2.7'!$B$18)+(C381*'Fig. 2.7'!$C$18)</f>
        <v>5.5363333333333369</v>
      </c>
    </row>
    <row r="382" spans="2:6" x14ac:dyDescent="0.5">
      <c r="B382" s="276">
        <f t="shared" si="14"/>
        <v>0.36100000000000027</v>
      </c>
      <c r="C382" s="276">
        <f t="shared" si="15"/>
        <v>0.63899999999999979</v>
      </c>
      <c r="D382" s="277"/>
      <c r="E382" s="278">
        <f>SQRT(((B382*'Fig. 2.7'!$B$19)^2)+((C382*'Fig. 2.7'!$C$19)^2)+(2*B382*C382*'Fig. 2.7'!$B$19*'Fig. 2.7'!$C$19*'Fig. 2.7'!$B$21))</f>
        <v>5.0827964237889631</v>
      </c>
      <c r="F382" s="278">
        <f>+(B382*'Fig. 2.7'!$B$18)+(C382*'Fig. 2.7'!$C$18)</f>
        <v>5.545925000000004</v>
      </c>
    </row>
    <row r="383" spans="2:6" x14ac:dyDescent="0.5">
      <c r="B383" s="276">
        <f t="shared" si="14"/>
        <v>0.36200000000000027</v>
      </c>
      <c r="C383" s="276">
        <f t="shared" si="15"/>
        <v>0.63799999999999968</v>
      </c>
      <c r="D383" s="277"/>
      <c r="E383" s="278">
        <f>SQRT(((B383*'Fig. 2.7'!$B$19)^2)+((C383*'Fig. 2.7'!$C$19)^2)+(2*B383*C383*'Fig. 2.7'!$B$19*'Fig. 2.7'!$C$19*'Fig. 2.7'!$B$21))</f>
        <v>5.1020536937827767</v>
      </c>
      <c r="F383" s="278">
        <f>+(B383*'Fig. 2.7'!$B$18)+(C383*'Fig. 2.7'!$C$18)</f>
        <v>5.5555166666666693</v>
      </c>
    </row>
    <row r="384" spans="2:6" x14ac:dyDescent="0.5">
      <c r="B384" s="276">
        <f t="shared" si="14"/>
        <v>0.36300000000000027</v>
      </c>
      <c r="C384" s="276">
        <f t="shared" si="15"/>
        <v>0.63699999999999979</v>
      </c>
      <c r="D384" s="277"/>
      <c r="E384" s="278">
        <f>SQRT(((B384*'Fig. 2.7'!$B$19)^2)+((C384*'Fig. 2.7'!$C$19)^2)+(2*B384*C384*'Fig. 2.7'!$B$19*'Fig. 2.7'!$C$19*'Fig. 2.7'!$B$21))</f>
        <v>5.1213427229866131</v>
      </c>
      <c r="F384" s="278">
        <f>+(B384*'Fig. 2.7'!$B$18)+(C384*'Fig. 2.7'!$C$18)</f>
        <v>5.5651083333333364</v>
      </c>
    </row>
    <row r="385" spans="2:6" x14ac:dyDescent="0.5">
      <c r="B385" s="276">
        <f t="shared" si="14"/>
        <v>0.36400000000000027</v>
      </c>
      <c r="C385" s="276">
        <f t="shared" si="15"/>
        <v>0.63599999999999968</v>
      </c>
      <c r="D385" s="277"/>
      <c r="E385" s="278">
        <f>SQRT(((B385*'Fig. 2.7'!$B$19)^2)+((C385*'Fig. 2.7'!$C$19)^2)+(2*B385*C385*'Fig. 2.7'!$B$19*'Fig. 2.7'!$C$19*'Fig. 2.7'!$B$21))</f>
        <v>5.1406631538954439</v>
      </c>
      <c r="F385" s="278">
        <f>+(B385*'Fig. 2.7'!$B$18)+(C385*'Fig. 2.7'!$C$18)</f>
        <v>5.5747000000000035</v>
      </c>
    </row>
    <row r="386" spans="2:6" x14ac:dyDescent="0.5">
      <c r="B386" s="276">
        <f t="shared" si="14"/>
        <v>0.36500000000000027</v>
      </c>
      <c r="C386" s="276">
        <f t="shared" si="15"/>
        <v>0.63499999999999979</v>
      </c>
      <c r="D386" s="277"/>
      <c r="E386" s="278">
        <f>SQRT(((B386*'Fig. 2.7'!$B$19)^2)+((C386*'Fig. 2.7'!$C$19)^2)+(2*B386*C386*'Fig. 2.7'!$B$19*'Fig. 2.7'!$C$19*'Fig. 2.7'!$B$21))</f>
        <v>5.1600146337809338</v>
      </c>
      <c r="F386" s="278">
        <f>+(B386*'Fig. 2.7'!$B$18)+(C386*'Fig. 2.7'!$C$18)</f>
        <v>5.5842916666666698</v>
      </c>
    </row>
    <row r="387" spans="2:6" x14ac:dyDescent="0.5">
      <c r="B387" s="276">
        <f t="shared" si="14"/>
        <v>0.36600000000000027</v>
      </c>
      <c r="C387" s="276">
        <f t="shared" si="15"/>
        <v>0.63399999999999967</v>
      </c>
      <c r="D387" s="277"/>
      <c r="E387" s="278">
        <f>SQRT(((B387*'Fig. 2.7'!$B$19)^2)+((C387*'Fig. 2.7'!$C$19)^2)+(2*B387*C387*'Fig. 2.7'!$B$19*'Fig. 2.7'!$C$19*'Fig. 2.7'!$B$21))</f>
        <v>5.1793968146236287</v>
      </c>
      <c r="F387" s="278">
        <f>+(B387*'Fig. 2.7'!$B$18)+(C387*'Fig. 2.7'!$C$18)</f>
        <v>5.5938833333333369</v>
      </c>
    </row>
    <row r="388" spans="2:6" x14ac:dyDescent="0.5">
      <c r="B388" s="276">
        <f t="shared" si="14"/>
        <v>0.36700000000000027</v>
      </c>
      <c r="C388" s="276">
        <f t="shared" si="15"/>
        <v>0.63299999999999979</v>
      </c>
      <c r="D388" s="277"/>
      <c r="E388" s="278">
        <f>SQRT(((B388*'Fig. 2.7'!$B$19)^2)+((C388*'Fig. 2.7'!$C$19)^2)+(2*B388*C388*'Fig. 2.7'!$B$19*'Fig. 2.7'!$C$19*'Fig. 2.7'!$B$21))</f>
        <v>5.1988093530459665</v>
      </c>
      <c r="F388" s="278">
        <f>+(B388*'Fig. 2.7'!$B$18)+(C388*'Fig. 2.7'!$C$18)</f>
        <v>5.603475000000004</v>
      </c>
    </row>
    <row r="389" spans="2:6" x14ac:dyDescent="0.5">
      <c r="B389" s="276">
        <f t="shared" si="14"/>
        <v>0.36800000000000027</v>
      </c>
      <c r="C389" s="276">
        <f t="shared" si="15"/>
        <v>0.63199999999999967</v>
      </c>
      <c r="D389" s="277"/>
      <c r="E389" s="278">
        <f>SQRT(((B389*'Fig. 2.7'!$B$19)^2)+((C389*'Fig. 2.7'!$C$19)^2)+(2*B389*C389*'Fig. 2.7'!$B$19*'Fig. 2.7'!$C$19*'Fig. 2.7'!$B$21))</f>
        <v>5.218251910246182</v>
      </c>
      <c r="F389" s="278">
        <f>+(B389*'Fig. 2.7'!$B$18)+(C389*'Fig. 2.7'!$C$18)</f>
        <v>5.6130666666666702</v>
      </c>
    </row>
    <row r="390" spans="2:6" x14ac:dyDescent="0.5">
      <c r="B390" s="276">
        <f t="shared" si="14"/>
        <v>0.36900000000000027</v>
      </c>
      <c r="C390" s="276">
        <f t="shared" si="15"/>
        <v>0.63099999999999978</v>
      </c>
      <c r="D390" s="277"/>
      <c r="E390" s="278">
        <f>SQRT(((B390*'Fig. 2.7'!$B$19)^2)+((C390*'Fig. 2.7'!$C$19)^2)+(2*B390*C390*'Fig. 2.7'!$B$19*'Fig. 2.7'!$C$19*'Fig. 2.7'!$B$21))</f>
        <v>5.2377241519330191</v>
      </c>
      <c r="F390" s="278">
        <f>+(B390*'Fig. 2.7'!$B$18)+(C390*'Fig. 2.7'!$C$18)</f>
        <v>5.6226583333333373</v>
      </c>
    </row>
    <row r="391" spans="2:6" x14ac:dyDescent="0.5">
      <c r="B391" s="276">
        <f t="shared" si="14"/>
        <v>0.37000000000000027</v>
      </c>
      <c r="C391" s="276">
        <f t="shared" si="15"/>
        <v>0.62999999999999967</v>
      </c>
      <c r="D391" s="277"/>
      <c r="E391" s="278">
        <f>SQRT(((B391*'Fig. 2.7'!$B$19)^2)+((C391*'Fig. 2.7'!$C$19)^2)+(2*B391*C391*'Fig. 2.7'!$B$19*'Fig. 2.7'!$C$19*'Fig. 2.7'!$B$21))</f>
        <v>5.2572257482613276</v>
      </c>
      <c r="F391" s="278">
        <f>+(B391*'Fig. 2.7'!$B$18)+(C391*'Fig. 2.7'!$C$18)</f>
        <v>5.6322500000000035</v>
      </c>
    </row>
    <row r="392" spans="2:6" x14ac:dyDescent="0.5">
      <c r="B392" s="276">
        <f t="shared" si="14"/>
        <v>0.37100000000000027</v>
      </c>
      <c r="C392" s="276">
        <f t="shared" si="15"/>
        <v>0.62899999999999978</v>
      </c>
      <c r="D392" s="277"/>
      <c r="E392" s="278">
        <f>SQRT(((B392*'Fig. 2.7'!$B$19)^2)+((C392*'Fig. 2.7'!$C$19)^2)+(2*B392*C392*'Fig. 2.7'!$B$19*'Fig. 2.7'!$C$19*'Fig. 2.7'!$B$21))</f>
        <v>5.2767563737684648</v>
      </c>
      <c r="F392" s="278">
        <f>+(B392*'Fig. 2.7'!$B$18)+(C392*'Fig. 2.7'!$C$18)</f>
        <v>5.6418416666666698</v>
      </c>
    </row>
    <row r="393" spans="2:6" x14ac:dyDescent="0.5">
      <c r="B393" s="276">
        <f t="shared" si="14"/>
        <v>0.37200000000000027</v>
      </c>
      <c r="C393" s="276">
        <f t="shared" si="15"/>
        <v>0.62799999999999967</v>
      </c>
      <c r="D393" s="277"/>
      <c r="E393" s="278">
        <f>SQRT(((B393*'Fig. 2.7'!$B$19)^2)+((C393*'Fig. 2.7'!$C$19)^2)+(2*B393*C393*'Fig. 2.7'!$B$19*'Fig. 2.7'!$C$19*'Fig. 2.7'!$B$21))</f>
        <v>5.2963157073115648</v>
      </c>
      <c r="F393" s="278">
        <f>+(B393*'Fig. 2.7'!$B$18)+(C393*'Fig. 2.7'!$C$18)</f>
        <v>5.6514333333333369</v>
      </c>
    </row>
    <row r="394" spans="2:6" x14ac:dyDescent="0.5">
      <c r="B394" s="276">
        <f t="shared" si="14"/>
        <v>0.37300000000000028</v>
      </c>
      <c r="C394" s="276">
        <f t="shared" si="15"/>
        <v>0.62699999999999978</v>
      </c>
      <c r="D394" s="277"/>
      <c r="E394" s="278">
        <f>SQRT(((B394*'Fig. 2.7'!$B$19)^2)+((C394*'Fig. 2.7'!$C$19)^2)+(2*B394*C394*'Fig. 2.7'!$B$19*'Fig. 2.7'!$C$19*'Fig. 2.7'!$B$21))</f>
        <v>5.315903432005622</v>
      </c>
      <c r="F394" s="278">
        <f>+(B394*'Fig. 2.7'!$B$18)+(C394*'Fig. 2.7'!$C$18)</f>
        <v>5.661025000000004</v>
      </c>
    </row>
    <row r="395" spans="2:6" x14ac:dyDescent="0.5">
      <c r="B395" s="276">
        <f t="shared" si="14"/>
        <v>0.37400000000000028</v>
      </c>
      <c r="C395" s="276">
        <f t="shared" si="15"/>
        <v>0.62599999999999967</v>
      </c>
      <c r="D395" s="277"/>
      <c r="E395" s="278">
        <f>SQRT(((B395*'Fig. 2.7'!$B$19)^2)+((C395*'Fig. 2.7'!$C$19)^2)+(2*B395*C395*'Fig. 2.7'!$B$19*'Fig. 2.7'!$C$19*'Fig. 2.7'!$B$21))</f>
        <v>5.3355192351623959</v>
      </c>
      <c r="F395" s="278">
        <f>+(B395*'Fig. 2.7'!$B$18)+(C395*'Fig. 2.7'!$C$18)</f>
        <v>5.6706166666666702</v>
      </c>
    </row>
    <row r="396" spans="2:6" x14ac:dyDescent="0.5">
      <c r="B396" s="276">
        <f t="shared" si="14"/>
        <v>0.37500000000000028</v>
      </c>
      <c r="C396" s="276">
        <f t="shared" si="15"/>
        <v>0.62499999999999978</v>
      </c>
      <c r="D396" s="277"/>
      <c r="E396" s="278">
        <f>SQRT(((B396*'Fig. 2.7'!$B$19)^2)+((C396*'Fig. 2.7'!$C$19)^2)+(2*B396*C396*'Fig. 2.7'!$B$19*'Fig. 2.7'!$C$19*'Fig. 2.7'!$B$21))</f>
        <v>5.3551628082301637</v>
      </c>
      <c r="F396" s="278">
        <f>+(B396*'Fig. 2.7'!$B$18)+(C396*'Fig. 2.7'!$C$18)</f>
        <v>5.6802083333333373</v>
      </c>
    </row>
    <row r="397" spans="2:6" x14ac:dyDescent="0.5">
      <c r="B397" s="276">
        <f t="shared" si="14"/>
        <v>0.37600000000000028</v>
      </c>
      <c r="C397" s="276">
        <f t="shared" si="15"/>
        <v>0.62399999999999967</v>
      </c>
      <c r="D397" s="277"/>
      <c r="E397" s="278">
        <f>SQRT(((B397*'Fig. 2.7'!$B$19)^2)+((C397*'Fig. 2.7'!$C$19)^2)+(2*B397*C397*'Fig. 2.7'!$B$19*'Fig. 2.7'!$C$19*'Fig. 2.7'!$B$21))</f>
        <v>5.3748338467342469</v>
      </c>
      <c r="F397" s="278">
        <f>+(B397*'Fig. 2.7'!$B$18)+(C397*'Fig. 2.7'!$C$18)</f>
        <v>5.6898000000000035</v>
      </c>
    </row>
    <row r="398" spans="2:6" x14ac:dyDescent="0.5">
      <c r="B398" s="276">
        <f t="shared" si="14"/>
        <v>0.37700000000000028</v>
      </c>
      <c r="C398" s="276">
        <f t="shared" si="15"/>
        <v>0.62299999999999978</v>
      </c>
      <c r="D398" s="277"/>
      <c r="E398" s="278">
        <f>SQRT(((B398*'Fig. 2.7'!$B$19)^2)+((C398*'Fig. 2.7'!$C$19)^2)+(2*B398*C398*'Fig. 2.7'!$B$19*'Fig. 2.7'!$C$19*'Fig. 2.7'!$B$21))</f>
        <v>5.3945320502183867</v>
      </c>
      <c r="F398" s="278">
        <f>+(B398*'Fig. 2.7'!$B$18)+(C398*'Fig. 2.7'!$C$18)</f>
        <v>5.6993916666666706</v>
      </c>
    </row>
    <row r="399" spans="2:6" x14ac:dyDescent="0.5">
      <c r="B399" s="276">
        <f t="shared" si="14"/>
        <v>0.37800000000000028</v>
      </c>
      <c r="C399" s="276">
        <f t="shared" si="15"/>
        <v>0.62199999999999966</v>
      </c>
      <c r="D399" s="277"/>
      <c r="E399" s="278">
        <f>SQRT(((B399*'Fig. 2.7'!$B$19)^2)+((C399*'Fig. 2.7'!$C$19)^2)+(2*B399*C399*'Fig. 2.7'!$B$19*'Fig. 2.7'!$C$19*'Fig. 2.7'!$B$21))</f>
        <v>5.4142571221869016</v>
      </c>
      <c r="F399" s="278">
        <f>+(B399*'Fig. 2.7'!$B$18)+(C399*'Fig. 2.7'!$C$18)</f>
        <v>5.7089833333333369</v>
      </c>
    </row>
    <row r="400" spans="2:6" x14ac:dyDescent="0.5">
      <c r="B400" s="276">
        <f t="shared" si="14"/>
        <v>0.37900000000000028</v>
      </c>
      <c r="C400" s="276">
        <f t="shared" si="15"/>
        <v>0.62099999999999977</v>
      </c>
      <c r="D400" s="277"/>
      <c r="E400" s="278">
        <f>SQRT(((B400*'Fig. 2.7'!$B$19)^2)+((C400*'Fig. 2.7'!$C$19)^2)+(2*B400*C400*'Fig. 2.7'!$B$19*'Fig. 2.7'!$C$19*'Fig. 2.7'!$B$21))</f>
        <v>5.4340087700476341</v>
      </c>
      <c r="F400" s="278">
        <f>+(B400*'Fig. 2.7'!$B$18)+(C400*'Fig. 2.7'!$C$18)</f>
        <v>5.7185750000000031</v>
      </c>
    </row>
    <row r="401" spans="2:6" x14ac:dyDescent="0.5">
      <c r="B401" s="276">
        <f t="shared" si="14"/>
        <v>0.38000000000000028</v>
      </c>
      <c r="C401" s="276">
        <f t="shared" si="15"/>
        <v>0.61999999999999966</v>
      </c>
      <c r="D401" s="277"/>
      <c r="E401" s="278">
        <f>SQRT(((B401*'Fig. 2.7'!$B$19)^2)+((C401*'Fig. 2.7'!$C$19)^2)+(2*B401*C401*'Fig. 2.7'!$B$19*'Fig. 2.7'!$C$19*'Fig. 2.7'!$B$21))</f>
        <v>5.4537867050557161</v>
      </c>
      <c r="F401" s="278">
        <f>+(B401*'Fig. 2.7'!$B$18)+(C401*'Fig. 2.7'!$C$18)</f>
        <v>5.7281666666666702</v>
      </c>
    </row>
    <row r="402" spans="2:6" x14ac:dyDescent="0.5">
      <c r="B402" s="276">
        <f t="shared" si="14"/>
        <v>0.38100000000000028</v>
      </c>
      <c r="C402" s="276">
        <f t="shared" si="15"/>
        <v>0.61899999999999977</v>
      </c>
      <c r="D402" s="277"/>
      <c r="E402" s="278">
        <f>SQRT(((B402*'Fig. 2.7'!$B$19)^2)+((C402*'Fig. 2.7'!$C$19)^2)+(2*B402*C402*'Fig. 2.7'!$B$19*'Fig. 2.7'!$C$19*'Fig. 2.7'!$B$21))</f>
        <v>5.4735906422580793</v>
      </c>
      <c r="F402" s="278">
        <f>+(B402*'Fig. 2.7'!$B$18)+(C402*'Fig. 2.7'!$C$18)</f>
        <v>5.7377583333333373</v>
      </c>
    </row>
    <row r="403" spans="2:6" x14ac:dyDescent="0.5">
      <c r="B403" s="276">
        <f t="shared" si="14"/>
        <v>0.38200000000000028</v>
      </c>
      <c r="C403" s="276">
        <f t="shared" si="15"/>
        <v>0.61799999999999966</v>
      </c>
      <c r="D403" s="277"/>
      <c r="E403" s="278">
        <f>SQRT(((B403*'Fig. 2.7'!$B$19)^2)+((C403*'Fig. 2.7'!$C$19)^2)+(2*B403*C403*'Fig. 2.7'!$B$19*'Fig. 2.7'!$C$19*'Fig. 2.7'!$B$21))</f>
        <v>5.4934203004387703</v>
      </c>
      <c r="F403" s="278">
        <f>+(B403*'Fig. 2.7'!$B$18)+(C403*'Fig. 2.7'!$C$18)</f>
        <v>5.7473500000000035</v>
      </c>
    </row>
    <row r="404" spans="2:6" x14ac:dyDescent="0.5">
      <c r="B404" s="276">
        <f t="shared" si="14"/>
        <v>0.38300000000000028</v>
      </c>
      <c r="C404" s="276">
        <f t="shared" si="15"/>
        <v>0.61699999999999977</v>
      </c>
      <c r="D404" s="277"/>
      <c r="E404" s="278">
        <f>SQRT(((B404*'Fig. 2.7'!$B$19)^2)+((C404*'Fig. 2.7'!$C$19)^2)+(2*B404*C404*'Fig. 2.7'!$B$19*'Fig. 2.7'!$C$19*'Fig. 2.7'!$B$21))</f>
        <v>5.5132754020650214</v>
      </c>
      <c r="F404" s="278">
        <f>+(B404*'Fig. 2.7'!$B$18)+(C404*'Fig. 2.7'!$C$18)</f>
        <v>5.7569416666666706</v>
      </c>
    </row>
    <row r="405" spans="2:6" x14ac:dyDescent="0.5">
      <c r="B405" s="276">
        <f t="shared" si="14"/>
        <v>0.38400000000000029</v>
      </c>
      <c r="C405" s="276">
        <f t="shared" si="15"/>
        <v>0.61599999999999966</v>
      </c>
      <c r="D405" s="277"/>
      <c r="E405" s="278">
        <f>SQRT(((B405*'Fig. 2.7'!$B$19)^2)+((C405*'Fig. 2.7'!$C$19)^2)+(2*B405*C405*'Fig. 2.7'!$B$19*'Fig. 2.7'!$C$19*'Fig. 2.7'!$B$21))</f>
        <v>5.5331556732340808</v>
      </c>
      <c r="F405" s="278">
        <f>+(B405*'Fig. 2.7'!$B$18)+(C405*'Fig. 2.7'!$C$18)</f>
        <v>5.7665333333333368</v>
      </c>
    </row>
    <row r="406" spans="2:6" x14ac:dyDescent="0.5">
      <c r="B406" s="276">
        <f t="shared" si="14"/>
        <v>0.38500000000000029</v>
      </c>
      <c r="C406" s="276">
        <f t="shared" si="15"/>
        <v>0.61499999999999977</v>
      </c>
      <c r="D406" s="277"/>
      <c r="E406" s="278">
        <f>SQRT(((B406*'Fig. 2.7'!$B$19)^2)+((C406*'Fig. 2.7'!$C$19)^2)+(2*B406*C406*'Fig. 2.7'!$B$19*'Fig. 2.7'!$C$19*'Fig. 2.7'!$B$21))</f>
        <v>5.5530608436208047</v>
      </c>
      <c r="F406" s="278">
        <f>+(B406*'Fig. 2.7'!$B$18)+(C406*'Fig. 2.7'!$C$18)</f>
        <v>5.776125000000004</v>
      </c>
    </row>
    <row r="407" spans="2:6" x14ac:dyDescent="0.5">
      <c r="B407" s="276">
        <f t="shared" si="14"/>
        <v>0.38600000000000029</v>
      </c>
      <c r="C407" s="276">
        <f t="shared" si="15"/>
        <v>0.61399999999999966</v>
      </c>
      <c r="D407" s="277"/>
      <c r="E407" s="278">
        <f>SQRT(((B407*'Fig. 2.7'!$B$19)^2)+((C407*'Fig. 2.7'!$C$19)^2)+(2*B407*C407*'Fig. 2.7'!$B$19*'Fig. 2.7'!$C$19*'Fig. 2.7'!$B$21))</f>
        <v>5.57299064642599</v>
      </c>
      <c r="F407" s="278">
        <f>+(B407*'Fig. 2.7'!$B$18)+(C407*'Fig. 2.7'!$C$18)</f>
        <v>5.7857166666666702</v>
      </c>
    </row>
    <row r="408" spans="2:6" x14ac:dyDescent="0.5">
      <c r="B408" s="276">
        <f t="shared" ref="B408:B471" si="16">+B407+0.001</f>
        <v>0.38700000000000029</v>
      </c>
      <c r="C408" s="276">
        <f t="shared" ref="C408:C471" si="17">1-B408</f>
        <v>0.61299999999999977</v>
      </c>
      <c r="D408" s="277"/>
      <c r="E408" s="278">
        <f>SQRT(((B408*'Fig. 2.7'!$B$19)^2)+((C408*'Fig. 2.7'!$C$19)^2)+(2*B408*C408*'Fig. 2.7'!$B$19*'Fig. 2.7'!$C$19*'Fig. 2.7'!$B$21))</f>
        <v>5.5929448183254404</v>
      </c>
      <c r="F408" s="278">
        <f>+(B408*'Fig. 2.7'!$B$18)+(C408*'Fig. 2.7'!$C$18)</f>
        <v>5.7953083333333373</v>
      </c>
    </row>
    <row r="409" spans="2:6" x14ac:dyDescent="0.5">
      <c r="B409" s="276">
        <f t="shared" si="16"/>
        <v>0.38800000000000029</v>
      </c>
      <c r="C409" s="276">
        <f t="shared" si="17"/>
        <v>0.61199999999999966</v>
      </c>
      <c r="D409" s="277"/>
      <c r="E409" s="278">
        <f>SQRT(((B409*'Fig. 2.7'!$B$19)^2)+((C409*'Fig. 2.7'!$C$19)^2)+(2*B409*C409*'Fig. 2.7'!$B$19*'Fig. 2.7'!$C$19*'Fig. 2.7'!$B$21))</f>
        <v>5.6129230994197732</v>
      </c>
      <c r="F409" s="278">
        <f>+(B409*'Fig. 2.7'!$B$18)+(C409*'Fig. 2.7'!$C$18)</f>
        <v>5.8049000000000035</v>
      </c>
    </row>
    <row r="410" spans="2:6" x14ac:dyDescent="0.5">
      <c r="B410" s="276">
        <f t="shared" si="16"/>
        <v>0.38900000000000029</v>
      </c>
      <c r="C410" s="276">
        <f t="shared" si="17"/>
        <v>0.61099999999999977</v>
      </c>
      <c r="D410" s="277"/>
      <c r="E410" s="278">
        <f>SQRT(((B410*'Fig. 2.7'!$B$19)^2)+((C410*'Fig. 2.7'!$C$19)^2)+(2*B410*C410*'Fig. 2.7'!$B$19*'Fig. 2.7'!$C$19*'Fig. 2.7'!$B$21))</f>
        <v>5.6329252331849373</v>
      </c>
      <c r="F410" s="278">
        <f>+(B410*'Fig. 2.7'!$B$18)+(C410*'Fig. 2.7'!$C$18)</f>
        <v>5.8144916666666706</v>
      </c>
    </row>
    <row r="411" spans="2:6" x14ac:dyDescent="0.5">
      <c r="B411" s="276">
        <f t="shared" si="16"/>
        <v>0.39000000000000029</v>
      </c>
      <c r="C411" s="276">
        <f t="shared" si="17"/>
        <v>0.60999999999999965</v>
      </c>
      <c r="D411" s="277"/>
      <c r="E411" s="278">
        <f>SQRT(((B411*'Fig. 2.7'!$B$19)^2)+((C411*'Fig. 2.7'!$C$19)^2)+(2*B411*C411*'Fig. 2.7'!$B$19*'Fig. 2.7'!$C$19*'Fig. 2.7'!$B$21))</f>
        <v>5.652950966423461</v>
      </c>
      <c r="F411" s="278">
        <f>+(B411*'Fig. 2.7'!$B$18)+(C411*'Fig. 2.7'!$C$18)</f>
        <v>5.8240833333333377</v>
      </c>
    </row>
    <row r="412" spans="2:6" x14ac:dyDescent="0.5">
      <c r="B412" s="276">
        <f t="shared" si="16"/>
        <v>0.39100000000000029</v>
      </c>
      <c r="C412" s="276">
        <f t="shared" si="17"/>
        <v>0.60899999999999976</v>
      </c>
      <c r="D412" s="277"/>
      <c r="E412" s="278">
        <f>SQRT(((B412*'Fig. 2.7'!$B$19)^2)+((C412*'Fig. 2.7'!$C$19)^2)+(2*B412*C412*'Fig. 2.7'!$B$19*'Fig. 2.7'!$C$19*'Fig. 2.7'!$B$21))</f>
        <v>5.6730000492163892</v>
      </c>
      <c r="F412" s="278">
        <f>+(B412*'Fig. 2.7'!$B$18)+(C412*'Fig. 2.7'!$C$18)</f>
        <v>5.8336750000000039</v>
      </c>
    </row>
    <row r="413" spans="2:6" x14ac:dyDescent="0.5">
      <c r="B413" s="276">
        <f t="shared" si="16"/>
        <v>0.39200000000000029</v>
      </c>
      <c r="C413" s="276">
        <f t="shared" si="17"/>
        <v>0.60799999999999965</v>
      </c>
      <c r="D413" s="277"/>
      <c r="E413" s="278">
        <f>SQRT(((B413*'Fig. 2.7'!$B$19)^2)+((C413*'Fig. 2.7'!$C$19)^2)+(2*B413*C413*'Fig. 2.7'!$B$19*'Fig. 2.7'!$C$19*'Fig. 2.7'!$B$21))</f>
        <v>5.6930722348759302</v>
      </c>
      <c r="F413" s="278">
        <f>+(B413*'Fig. 2.7'!$B$18)+(C413*'Fig. 2.7'!$C$18)</f>
        <v>5.8432666666666702</v>
      </c>
    </row>
    <row r="414" spans="2:6" x14ac:dyDescent="0.5">
      <c r="B414" s="276">
        <f t="shared" si="16"/>
        <v>0.39300000000000029</v>
      </c>
      <c r="C414" s="276">
        <f t="shared" si="17"/>
        <v>0.60699999999999976</v>
      </c>
      <c r="D414" s="277"/>
      <c r="E414" s="278">
        <f>SQRT(((B414*'Fig. 2.7'!$B$19)^2)+((C414*'Fig. 2.7'!$C$19)^2)+(2*B414*C414*'Fig. 2.7'!$B$19*'Fig. 2.7'!$C$19*'Fig. 2.7'!$B$21))</f>
        <v>5.7131672798987889</v>
      </c>
      <c r="F414" s="278">
        <f>+(B414*'Fig. 2.7'!$B$18)+(C414*'Fig. 2.7'!$C$18)</f>
        <v>5.8528583333333373</v>
      </c>
    </row>
    <row r="415" spans="2:6" x14ac:dyDescent="0.5">
      <c r="B415" s="276">
        <f t="shared" si="16"/>
        <v>0.39400000000000029</v>
      </c>
      <c r="C415" s="276">
        <f t="shared" si="17"/>
        <v>0.60599999999999965</v>
      </c>
      <c r="D415" s="277"/>
      <c r="E415" s="278">
        <f>SQRT(((B415*'Fig. 2.7'!$B$19)^2)+((C415*'Fig. 2.7'!$C$19)^2)+(2*B415*C415*'Fig. 2.7'!$B$19*'Fig. 2.7'!$C$19*'Fig. 2.7'!$B$21))</f>
        <v>5.7332849439201858</v>
      </c>
      <c r="F415" s="278">
        <f>+(B415*'Fig. 2.7'!$B$18)+(C415*'Fig. 2.7'!$C$18)</f>
        <v>5.8624500000000035</v>
      </c>
    </row>
    <row r="416" spans="2:6" x14ac:dyDescent="0.5">
      <c r="B416" s="276">
        <f t="shared" si="16"/>
        <v>0.3950000000000003</v>
      </c>
      <c r="C416" s="276">
        <f t="shared" si="17"/>
        <v>0.60499999999999976</v>
      </c>
      <c r="D416" s="277"/>
      <c r="E416" s="278">
        <f>SQRT(((B416*'Fig. 2.7'!$B$19)^2)+((C416*'Fig. 2.7'!$C$19)^2)+(2*B416*C416*'Fig. 2.7'!$B$19*'Fig. 2.7'!$C$19*'Fig. 2.7'!$B$21))</f>
        <v>5.7534249896685452</v>
      </c>
      <c r="F416" s="278">
        <f>+(B416*'Fig. 2.7'!$B$18)+(C416*'Fig. 2.7'!$C$18)</f>
        <v>5.8720416666666706</v>
      </c>
    </row>
    <row r="417" spans="2:6" x14ac:dyDescent="0.5">
      <c r="B417" s="276">
        <f t="shared" si="16"/>
        <v>0.3960000000000003</v>
      </c>
      <c r="C417" s="276">
        <f t="shared" si="17"/>
        <v>0.60399999999999965</v>
      </c>
      <c r="D417" s="277"/>
      <c r="E417" s="278">
        <f>SQRT(((B417*'Fig. 2.7'!$B$19)^2)+((C417*'Fig. 2.7'!$C$19)^2)+(2*B417*C417*'Fig. 2.7'!$B$19*'Fig. 2.7'!$C$19*'Fig. 2.7'!$B$21))</f>
        <v>5.7735871829208527</v>
      </c>
      <c r="F417" s="278">
        <f>+(B417*'Fig. 2.7'!$B$18)+(C417*'Fig. 2.7'!$C$18)</f>
        <v>5.8816333333333377</v>
      </c>
    </row>
    <row r="418" spans="2:6" x14ac:dyDescent="0.5">
      <c r="B418" s="276">
        <f t="shared" si="16"/>
        <v>0.3970000000000003</v>
      </c>
      <c r="C418" s="276">
        <f t="shared" si="17"/>
        <v>0.60299999999999976</v>
      </c>
      <c r="D418" s="277"/>
      <c r="E418" s="278">
        <f>SQRT(((B418*'Fig. 2.7'!$B$19)^2)+((C418*'Fig. 2.7'!$C$19)^2)+(2*B418*C418*'Fig. 2.7'!$B$19*'Fig. 2.7'!$C$19*'Fig. 2.7'!$B$21))</f>
        <v>5.7937712924586746</v>
      </c>
      <c r="F418" s="278">
        <f>+(B418*'Fig. 2.7'!$B$18)+(C418*'Fig. 2.7'!$C$18)</f>
        <v>5.8912250000000039</v>
      </c>
    </row>
    <row r="419" spans="2:6" x14ac:dyDescent="0.5">
      <c r="B419" s="276">
        <f t="shared" si="16"/>
        <v>0.3980000000000003</v>
      </c>
      <c r="C419" s="276">
        <f t="shared" si="17"/>
        <v>0.60199999999999965</v>
      </c>
      <c r="D419" s="277"/>
      <c r="E419" s="278">
        <f>SQRT(((B419*'Fig. 2.7'!$B$19)^2)+((C419*'Fig. 2.7'!$C$19)^2)+(2*B419*C419*'Fig. 2.7'!$B$19*'Fig. 2.7'!$C$19*'Fig. 2.7'!$B$21))</f>
        <v>5.8139770900248138</v>
      </c>
      <c r="F419" s="278">
        <f>+(B419*'Fig. 2.7'!$B$18)+(C419*'Fig. 2.7'!$C$18)</f>
        <v>5.900816666666671</v>
      </c>
    </row>
    <row r="420" spans="2:6" x14ac:dyDescent="0.5">
      <c r="B420" s="276">
        <f t="shared" si="16"/>
        <v>0.3990000000000003</v>
      </c>
      <c r="C420" s="276">
        <f t="shared" si="17"/>
        <v>0.60099999999999976</v>
      </c>
      <c r="D420" s="277"/>
      <c r="E420" s="278">
        <f>SQRT(((B420*'Fig. 2.7'!$B$19)^2)+((C420*'Fig. 2.7'!$C$19)^2)+(2*B420*C420*'Fig. 2.7'!$B$19*'Fig. 2.7'!$C$19*'Fig. 2.7'!$B$21))</f>
        <v>5.8342043502806273</v>
      </c>
      <c r="F420" s="278">
        <f>+(B420*'Fig. 2.7'!$B$18)+(C420*'Fig. 2.7'!$C$18)</f>
        <v>5.9104083333333373</v>
      </c>
    </row>
    <row r="421" spans="2:6" x14ac:dyDescent="0.5">
      <c r="B421" s="276">
        <f t="shared" si="16"/>
        <v>0.4000000000000003</v>
      </c>
      <c r="C421" s="276">
        <f t="shared" si="17"/>
        <v>0.59999999999999964</v>
      </c>
      <c r="D421" s="277"/>
      <c r="E421" s="278">
        <f>SQRT(((B421*'Fig. 2.7'!$B$19)^2)+((C421*'Fig. 2.7'!$C$19)^2)+(2*B421*C421*'Fig. 2.7'!$B$19*'Fig. 2.7'!$C$19*'Fig. 2.7'!$B$21))</f>
        <v>5.8544528507639608</v>
      </c>
      <c r="F421" s="278">
        <f>+(B421*'Fig. 2.7'!$B$18)+(C421*'Fig. 2.7'!$C$18)</f>
        <v>5.9200000000000035</v>
      </c>
    </row>
    <row r="422" spans="2:6" x14ac:dyDescent="0.5">
      <c r="B422" s="276">
        <f t="shared" si="16"/>
        <v>0.4010000000000003</v>
      </c>
      <c r="C422" s="276">
        <f t="shared" si="17"/>
        <v>0.59899999999999975</v>
      </c>
      <c r="D422" s="277"/>
      <c r="E422" s="278">
        <f>SQRT(((B422*'Fig. 2.7'!$B$19)^2)+((C422*'Fig. 2.7'!$C$19)^2)+(2*B422*C422*'Fig. 2.7'!$B$19*'Fig. 2.7'!$C$19*'Fig. 2.7'!$B$21))</f>
        <v>5.8747223718477057</v>
      </c>
      <c r="F422" s="278">
        <f>+(B422*'Fig. 2.7'!$B$18)+(C422*'Fig. 2.7'!$C$18)</f>
        <v>5.9295916666666706</v>
      </c>
    </row>
    <row r="423" spans="2:6" x14ac:dyDescent="0.5">
      <c r="B423" s="276">
        <f t="shared" si="16"/>
        <v>0.4020000000000003</v>
      </c>
      <c r="C423" s="276">
        <f t="shared" si="17"/>
        <v>0.59799999999999964</v>
      </c>
      <c r="D423" s="277"/>
      <c r="E423" s="278">
        <f>SQRT(((B423*'Fig. 2.7'!$B$19)^2)+((C423*'Fig. 2.7'!$C$19)^2)+(2*B423*C423*'Fig. 2.7'!$B$19*'Fig. 2.7'!$C$19*'Fig. 2.7'!$B$21))</f>
        <v>5.8950126966990073</v>
      </c>
      <c r="F423" s="278">
        <f>+(B423*'Fig. 2.7'!$B$18)+(C423*'Fig. 2.7'!$C$18)</f>
        <v>5.9391833333333368</v>
      </c>
    </row>
    <row r="424" spans="2:6" x14ac:dyDescent="0.5">
      <c r="B424" s="276">
        <f t="shared" si="16"/>
        <v>0.4030000000000003</v>
      </c>
      <c r="C424" s="276">
        <f t="shared" si="17"/>
        <v>0.59699999999999975</v>
      </c>
      <c r="D424" s="277"/>
      <c r="E424" s="278">
        <f>SQRT(((B424*'Fig. 2.7'!$B$19)^2)+((C424*'Fig. 2.7'!$C$19)^2)+(2*B424*C424*'Fig. 2.7'!$B$19*'Fig. 2.7'!$C$19*'Fig. 2.7'!$B$21))</f>
        <v>5.9153236112390237</v>
      </c>
      <c r="F424" s="278">
        <f>+(B424*'Fig. 2.7'!$B$18)+(C424*'Fig. 2.7'!$C$18)</f>
        <v>5.9487750000000039</v>
      </c>
    </row>
    <row r="425" spans="2:6" x14ac:dyDescent="0.5">
      <c r="B425" s="276">
        <f t="shared" si="16"/>
        <v>0.4040000000000003</v>
      </c>
      <c r="C425" s="276">
        <f t="shared" si="17"/>
        <v>0.59599999999999964</v>
      </c>
      <c r="D425" s="277"/>
      <c r="E425" s="278">
        <f>SQRT(((B425*'Fig. 2.7'!$B$19)^2)+((C425*'Fig. 2.7'!$C$19)^2)+(2*B425*C425*'Fig. 2.7'!$B$19*'Fig. 2.7'!$C$19*'Fig. 2.7'!$B$21))</f>
        <v>5.9356549041033491</v>
      </c>
      <c r="F425" s="278">
        <f>+(B425*'Fig. 2.7'!$B$18)+(C425*'Fig. 2.7'!$C$18)</f>
        <v>5.958366666666671</v>
      </c>
    </row>
    <row r="426" spans="2:6" x14ac:dyDescent="0.5">
      <c r="B426" s="276">
        <f t="shared" si="16"/>
        <v>0.4050000000000003</v>
      </c>
      <c r="C426" s="276">
        <f t="shared" si="17"/>
        <v>0.59499999999999975</v>
      </c>
      <c r="D426" s="277"/>
      <c r="E426" s="278">
        <f>SQRT(((B426*'Fig. 2.7'!$B$19)^2)+((C426*'Fig. 2.7'!$C$19)^2)+(2*B426*C426*'Fig. 2.7'!$B$19*'Fig. 2.7'!$C$19*'Fig. 2.7'!$B$21))</f>
        <v>5.9560063666029803</v>
      </c>
      <c r="F426" s="278">
        <f>+(B426*'Fig. 2.7'!$B$18)+(C426*'Fig. 2.7'!$C$18)</f>
        <v>5.9679583333333373</v>
      </c>
    </row>
    <row r="427" spans="2:6" x14ac:dyDescent="0.5">
      <c r="B427" s="276">
        <f t="shared" si="16"/>
        <v>0.40600000000000031</v>
      </c>
      <c r="C427" s="276">
        <f t="shared" si="17"/>
        <v>0.59399999999999964</v>
      </c>
      <c r="D427" s="277"/>
      <c r="E427" s="278">
        <f>SQRT(((B427*'Fig. 2.7'!$B$19)^2)+((C427*'Fig. 2.7'!$C$19)^2)+(2*B427*C427*'Fig. 2.7'!$B$19*'Fig. 2.7'!$C$19*'Fig. 2.7'!$B$21))</f>
        <v>5.9763777926858976</v>
      </c>
      <c r="F427" s="278">
        <f>+(B427*'Fig. 2.7'!$B$18)+(C427*'Fig. 2.7'!$C$18)</f>
        <v>5.9775500000000044</v>
      </c>
    </row>
    <row r="428" spans="2:6" x14ac:dyDescent="0.5">
      <c r="B428" s="276">
        <f t="shared" si="16"/>
        <v>0.40700000000000031</v>
      </c>
      <c r="C428" s="276">
        <f t="shared" si="17"/>
        <v>0.59299999999999975</v>
      </c>
      <c r="D428" s="277"/>
      <c r="E428" s="278">
        <f>SQRT(((B428*'Fig. 2.7'!$B$19)^2)+((C428*'Fig. 2.7'!$C$19)^2)+(2*B428*C428*'Fig. 2.7'!$B$19*'Fig. 2.7'!$C$19*'Fig. 2.7'!$B$21))</f>
        <v>5.9967689788992171</v>
      </c>
      <c r="F428" s="278">
        <f>+(B428*'Fig. 2.7'!$B$18)+(C428*'Fig. 2.7'!$C$18)</f>
        <v>5.9871416666666715</v>
      </c>
    </row>
    <row r="429" spans="2:6" x14ac:dyDescent="0.5">
      <c r="B429" s="276">
        <f t="shared" si="16"/>
        <v>0.40800000000000031</v>
      </c>
      <c r="C429" s="276">
        <f t="shared" si="17"/>
        <v>0.59199999999999964</v>
      </c>
      <c r="D429" s="277"/>
      <c r="E429" s="278">
        <f>SQRT(((B429*'Fig. 2.7'!$B$19)^2)+((C429*'Fig. 2.7'!$C$19)^2)+(2*B429*C429*'Fig. 2.7'!$B$19*'Fig. 2.7'!$C$19*'Fig. 2.7'!$B$21))</f>
        <v>6.017179724351899</v>
      </c>
      <c r="F429" s="278">
        <f>+(B429*'Fig. 2.7'!$B$18)+(C429*'Fig. 2.7'!$C$18)</f>
        <v>5.9967333333333368</v>
      </c>
    </row>
    <row r="430" spans="2:6" x14ac:dyDescent="0.5">
      <c r="B430" s="276">
        <f t="shared" si="16"/>
        <v>0.40900000000000031</v>
      </c>
      <c r="C430" s="276">
        <f t="shared" si="17"/>
        <v>0.59099999999999975</v>
      </c>
      <c r="D430" s="277"/>
      <c r="E430" s="278">
        <f>SQRT(((B430*'Fig. 2.7'!$B$19)^2)+((C430*'Fig. 2.7'!$C$19)^2)+(2*B430*C430*'Fig. 2.7'!$B$19*'Fig. 2.7'!$C$19*'Fig. 2.7'!$B$21))</f>
        <v>6.0376098306780381</v>
      </c>
      <c r="F430" s="278">
        <f>+(B430*'Fig. 2.7'!$B$18)+(C430*'Fig. 2.7'!$C$18)</f>
        <v>6.0063250000000039</v>
      </c>
    </row>
    <row r="431" spans="2:6" x14ac:dyDescent="0.5">
      <c r="B431" s="276">
        <f t="shared" si="16"/>
        <v>0.41000000000000031</v>
      </c>
      <c r="C431" s="276">
        <f t="shared" si="17"/>
        <v>0.58999999999999964</v>
      </c>
      <c r="D431" s="277"/>
      <c r="E431" s="278">
        <f>SQRT(((B431*'Fig. 2.7'!$B$19)^2)+((C431*'Fig. 2.7'!$C$19)^2)+(2*B431*C431*'Fig. 2.7'!$B$19*'Fig. 2.7'!$C$19*'Fig. 2.7'!$B$21))</f>
        <v>6.0580591020006906</v>
      </c>
      <c r="F431" s="278">
        <f>+(B431*'Fig. 2.7'!$B$18)+(C431*'Fig. 2.7'!$C$18)</f>
        <v>6.015916666666671</v>
      </c>
    </row>
    <row r="432" spans="2:6" x14ac:dyDescent="0.5">
      <c r="B432" s="276">
        <f t="shared" si="16"/>
        <v>0.41100000000000031</v>
      </c>
      <c r="C432" s="276">
        <f t="shared" si="17"/>
        <v>0.58899999999999975</v>
      </c>
      <c r="D432" s="277"/>
      <c r="E432" s="278">
        <f>SQRT(((B432*'Fig. 2.7'!$B$19)^2)+((C432*'Fig. 2.7'!$C$19)^2)+(2*B432*C432*'Fig. 2.7'!$B$19*'Fig. 2.7'!$C$19*'Fig. 2.7'!$B$21))</f>
        <v>6.0785273448962611</v>
      </c>
      <c r="F432" s="278">
        <f>+(B432*'Fig. 2.7'!$B$18)+(C432*'Fig. 2.7'!$C$18)</f>
        <v>6.0255083333333372</v>
      </c>
    </row>
    <row r="433" spans="2:6" x14ac:dyDescent="0.5">
      <c r="B433" s="276">
        <f t="shared" si="16"/>
        <v>0.41200000000000031</v>
      </c>
      <c r="C433" s="276">
        <f t="shared" si="17"/>
        <v>0.58799999999999963</v>
      </c>
      <c r="D433" s="277"/>
      <c r="E433" s="278">
        <f>SQRT(((B433*'Fig. 2.7'!$B$19)^2)+((C433*'Fig. 2.7'!$C$19)^2)+(2*B433*C433*'Fig. 2.7'!$B$19*'Fig. 2.7'!$C$19*'Fig. 2.7'!$B$21))</f>
        <v>6.099014368359418</v>
      </c>
      <c r="F433" s="278">
        <f>+(B433*'Fig. 2.7'!$B$18)+(C433*'Fig. 2.7'!$C$18)</f>
        <v>6.0351000000000043</v>
      </c>
    </row>
    <row r="434" spans="2:6" x14ac:dyDescent="0.5">
      <c r="B434" s="276">
        <f t="shared" si="16"/>
        <v>0.41300000000000031</v>
      </c>
      <c r="C434" s="276">
        <f t="shared" si="17"/>
        <v>0.58699999999999974</v>
      </c>
      <c r="D434" s="277"/>
      <c r="E434" s="278">
        <f>SQRT(((B434*'Fig. 2.7'!$B$19)^2)+((C434*'Fig. 2.7'!$C$19)^2)+(2*B434*C434*'Fig. 2.7'!$B$19*'Fig. 2.7'!$C$19*'Fig. 2.7'!$B$21))</f>
        <v>6.1195199837685381</v>
      </c>
      <c r="F434" s="278">
        <f>+(B434*'Fig. 2.7'!$B$18)+(C434*'Fig. 2.7'!$C$18)</f>
        <v>6.0446916666666715</v>
      </c>
    </row>
    <row r="435" spans="2:6" x14ac:dyDescent="0.5">
      <c r="B435" s="276">
        <f t="shared" si="16"/>
        <v>0.41400000000000031</v>
      </c>
      <c r="C435" s="276">
        <f t="shared" si="17"/>
        <v>0.58599999999999963</v>
      </c>
      <c r="D435" s="277"/>
      <c r="E435" s="278">
        <f>SQRT(((B435*'Fig. 2.7'!$B$19)^2)+((C435*'Fig. 2.7'!$C$19)^2)+(2*B435*C435*'Fig. 2.7'!$B$19*'Fig. 2.7'!$C$19*'Fig. 2.7'!$B$21))</f>
        <v>6.1400440048516947</v>
      </c>
      <c r="F435" s="278">
        <f>+(B435*'Fig. 2.7'!$B$18)+(C435*'Fig. 2.7'!$C$18)</f>
        <v>6.0542833333333368</v>
      </c>
    </row>
    <row r="436" spans="2:6" x14ac:dyDescent="0.5">
      <c r="B436" s="276">
        <f t="shared" si="16"/>
        <v>0.41500000000000031</v>
      </c>
      <c r="C436" s="276">
        <f t="shared" si="17"/>
        <v>0.58499999999999974</v>
      </c>
      <c r="D436" s="277"/>
      <c r="E436" s="278">
        <f>SQRT(((B436*'Fig. 2.7'!$B$19)^2)+((C436*'Fig. 2.7'!$C$19)^2)+(2*B436*C436*'Fig. 2.7'!$B$19*'Fig. 2.7'!$C$19*'Fig. 2.7'!$B$21))</f>
        <v>6.1605862476531241</v>
      </c>
      <c r="F436" s="278">
        <f>+(B436*'Fig. 2.7'!$B$18)+(C436*'Fig. 2.7'!$C$18)</f>
        <v>6.0638750000000048</v>
      </c>
    </row>
    <row r="437" spans="2:6" x14ac:dyDescent="0.5">
      <c r="B437" s="276">
        <f t="shared" si="16"/>
        <v>0.41600000000000031</v>
      </c>
      <c r="C437" s="276">
        <f t="shared" si="17"/>
        <v>0.58399999999999963</v>
      </c>
      <c r="D437" s="277"/>
      <c r="E437" s="278">
        <f>SQRT(((B437*'Fig. 2.7'!$B$19)^2)+((C437*'Fig. 2.7'!$C$19)^2)+(2*B437*C437*'Fig. 2.7'!$B$19*'Fig. 2.7'!$C$19*'Fig. 2.7'!$B$21))</f>
        <v>6.1811465305002473</v>
      </c>
      <c r="F437" s="278">
        <f>+(B437*'Fig. 2.7'!$B$18)+(C437*'Fig. 2.7'!$C$18)</f>
        <v>6.073466666666671</v>
      </c>
    </row>
    <row r="438" spans="2:6" x14ac:dyDescent="0.5">
      <c r="B438" s="276">
        <f t="shared" si="16"/>
        <v>0.41700000000000031</v>
      </c>
      <c r="C438" s="276">
        <f t="shared" si="17"/>
        <v>0.58299999999999974</v>
      </c>
      <c r="D438" s="277"/>
      <c r="E438" s="278">
        <f>SQRT(((B438*'Fig. 2.7'!$B$19)^2)+((C438*'Fig. 2.7'!$C$19)^2)+(2*B438*C438*'Fig. 2.7'!$B$19*'Fig. 2.7'!$C$19*'Fig. 2.7'!$B$21))</f>
        <v>6.2017246739711442</v>
      </c>
      <c r="F438" s="278">
        <f>+(B438*'Fig. 2.7'!$B$18)+(C438*'Fig. 2.7'!$C$18)</f>
        <v>6.0830583333333372</v>
      </c>
    </row>
    <row r="439" spans="2:6" x14ac:dyDescent="0.5">
      <c r="B439" s="276">
        <f t="shared" si="16"/>
        <v>0.41800000000000032</v>
      </c>
      <c r="C439" s="276">
        <f t="shared" si="17"/>
        <v>0.58199999999999963</v>
      </c>
      <c r="D439" s="277"/>
      <c r="E439" s="278">
        <f>SQRT(((B439*'Fig. 2.7'!$B$19)^2)+((C439*'Fig. 2.7'!$C$19)^2)+(2*B439*C439*'Fig. 2.7'!$B$19*'Fig. 2.7'!$C$19*'Fig. 2.7'!$B$21))</f>
        <v>6.2223205008625699</v>
      </c>
      <c r="F439" s="278">
        <f>+(B439*'Fig. 2.7'!$B$18)+(C439*'Fig. 2.7'!$C$18)</f>
        <v>6.0926500000000043</v>
      </c>
    </row>
    <row r="440" spans="2:6" x14ac:dyDescent="0.5">
      <c r="B440" s="276">
        <f t="shared" si="16"/>
        <v>0.41900000000000032</v>
      </c>
      <c r="C440" s="276">
        <f t="shared" si="17"/>
        <v>0.58099999999999974</v>
      </c>
      <c r="D440" s="277"/>
      <c r="E440" s="278">
        <f>SQRT(((B440*'Fig. 2.7'!$B$19)^2)+((C440*'Fig. 2.7'!$C$19)^2)+(2*B440*C440*'Fig. 2.7'!$B$19*'Fig. 2.7'!$C$19*'Fig. 2.7'!$B$21))</f>
        <v>6.2429338361584135</v>
      </c>
      <c r="F440" s="278">
        <f>+(B440*'Fig. 2.7'!$B$18)+(C440*'Fig. 2.7'!$C$18)</f>
        <v>6.1022416666666706</v>
      </c>
    </row>
    <row r="441" spans="2:6" x14ac:dyDescent="0.5">
      <c r="B441" s="276">
        <f t="shared" si="16"/>
        <v>0.42000000000000032</v>
      </c>
      <c r="C441" s="276">
        <f t="shared" si="17"/>
        <v>0.57999999999999963</v>
      </c>
      <c r="D441" s="277"/>
      <c r="E441" s="278">
        <f>SQRT(((B441*'Fig. 2.7'!$B$19)^2)+((C441*'Fig. 2.7'!$C$19)^2)+(2*B441*C441*'Fig. 2.7'!$B$19*'Fig. 2.7'!$C$19*'Fig. 2.7'!$B$21))</f>
        <v>6.263564506998665</v>
      </c>
      <c r="F441" s="278">
        <f>+(B441*'Fig. 2.7'!$B$18)+(C441*'Fig. 2.7'!$C$18)</f>
        <v>6.1118333333333368</v>
      </c>
    </row>
    <row r="442" spans="2:6" x14ac:dyDescent="0.5">
      <c r="B442" s="276">
        <f t="shared" si="16"/>
        <v>0.42100000000000032</v>
      </c>
      <c r="C442" s="276">
        <f t="shared" si="17"/>
        <v>0.57899999999999974</v>
      </c>
      <c r="D442" s="277"/>
      <c r="E442" s="278">
        <f>SQRT(((B442*'Fig. 2.7'!$B$19)^2)+((C442*'Fig. 2.7'!$C$19)^2)+(2*B442*C442*'Fig. 2.7'!$B$19*'Fig. 2.7'!$C$19*'Fig. 2.7'!$B$21))</f>
        <v>6.2842123426488454</v>
      </c>
      <c r="F442" s="278">
        <f>+(B442*'Fig. 2.7'!$B$18)+(C442*'Fig. 2.7'!$C$18)</f>
        <v>6.1214250000000048</v>
      </c>
    </row>
    <row r="443" spans="2:6" x14ac:dyDescent="0.5">
      <c r="B443" s="276">
        <f t="shared" si="16"/>
        <v>0.42200000000000032</v>
      </c>
      <c r="C443" s="276">
        <f t="shared" si="17"/>
        <v>0.57799999999999963</v>
      </c>
      <c r="D443" s="277"/>
      <c r="E443" s="278">
        <f>SQRT(((B443*'Fig. 2.7'!$B$19)^2)+((C443*'Fig. 2.7'!$C$19)^2)+(2*B443*C443*'Fig. 2.7'!$B$19*'Fig. 2.7'!$C$19*'Fig. 2.7'!$B$21))</f>
        <v>6.3048771744699046</v>
      </c>
      <c r="F443" s="278">
        <f>+(B443*'Fig. 2.7'!$B$18)+(C443*'Fig. 2.7'!$C$18)</f>
        <v>6.1310166666666701</v>
      </c>
    </row>
    <row r="444" spans="2:6" x14ac:dyDescent="0.5">
      <c r="B444" s="276">
        <f t="shared" si="16"/>
        <v>0.42300000000000032</v>
      </c>
      <c r="C444" s="276">
        <f t="shared" si="17"/>
        <v>0.57699999999999974</v>
      </c>
      <c r="D444" s="277"/>
      <c r="E444" s="278">
        <f>SQRT(((B444*'Fig. 2.7'!$B$19)^2)+((C444*'Fig. 2.7'!$C$19)^2)+(2*B444*C444*'Fig. 2.7'!$B$19*'Fig. 2.7'!$C$19*'Fig. 2.7'!$B$21))</f>
        <v>6.3255588358885708</v>
      </c>
      <c r="F444" s="278">
        <f>+(B444*'Fig. 2.7'!$B$18)+(C444*'Fig. 2.7'!$C$18)</f>
        <v>6.1406083333333381</v>
      </c>
    </row>
    <row r="445" spans="2:6" x14ac:dyDescent="0.5">
      <c r="B445" s="276">
        <f t="shared" si="16"/>
        <v>0.42400000000000032</v>
      </c>
      <c r="C445" s="276">
        <f t="shared" si="17"/>
        <v>0.57599999999999962</v>
      </c>
      <c r="D445" s="277"/>
      <c r="E445" s="278">
        <f>SQRT(((B445*'Fig. 2.7'!$B$19)^2)+((C445*'Fig. 2.7'!$C$19)^2)+(2*B445*C445*'Fig. 2.7'!$B$19*'Fig. 2.7'!$C$19*'Fig. 2.7'!$B$21))</f>
        <v>6.3462571623681621</v>
      </c>
      <c r="F445" s="278">
        <f>+(B445*'Fig. 2.7'!$B$18)+(C445*'Fig. 2.7'!$C$18)</f>
        <v>6.1502000000000043</v>
      </c>
    </row>
    <row r="446" spans="2:6" x14ac:dyDescent="0.5">
      <c r="B446" s="276">
        <f t="shared" si="16"/>
        <v>0.42500000000000032</v>
      </c>
      <c r="C446" s="276">
        <f t="shared" si="17"/>
        <v>0.57499999999999973</v>
      </c>
      <c r="D446" s="277"/>
      <c r="E446" s="278">
        <f>SQRT(((B446*'Fig. 2.7'!$B$19)^2)+((C446*'Fig. 2.7'!$C$19)^2)+(2*B446*C446*'Fig. 2.7'!$B$19*'Fig. 2.7'!$C$19*'Fig. 2.7'!$B$21))</f>
        <v>6.3669719913798311</v>
      </c>
      <c r="F446" s="278">
        <f>+(B446*'Fig. 2.7'!$B$18)+(C446*'Fig. 2.7'!$C$18)</f>
        <v>6.1597916666666706</v>
      </c>
    </row>
    <row r="447" spans="2:6" x14ac:dyDescent="0.5">
      <c r="B447" s="276">
        <f t="shared" si="16"/>
        <v>0.42600000000000032</v>
      </c>
      <c r="C447" s="276">
        <f t="shared" si="17"/>
        <v>0.57399999999999962</v>
      </c>
      <c r="D447" s="277"/>
      <c r="E447" s="278">
        <f>SQRT(((B447*'Fig. 2.7'!$B$19)^2)+((C447*'Fig. 2.7'!$C$19)^2)+(2*B447*C447*'Fig. 2.7'!$B$19*'Fig. 2.7'!$C$19*'Fig. 2.7'!$B$21))</f>
        <v>6.3877031623742608</v>
      </c>
      <c r="F447" s="278">
        <f>+(B447*'Fig. 2.7'!$B$18)+(C447*'Fig. 2.7'!$C$18)</f>
        <v>6.1693833333333377</v>
      </c>
    </row>
    <row r="448" spans="2:6" x14ac:dyDescent="0.5">
      <c r="B448" s="276">
        <f t="shared" si="16"/>
        <v>0.42700000000000032</v>
      </c>
      <c r="C448" s="276">
        <f t="shared" si="17"/>
        <v>0.57299999999999973</v>
      </c>
      <c r="D448" s="277"/>
      <c r="E448" s="278">
        <f>SQRT(((B448*'Fig. 2.7'!$B$19)^2)+((C448*'Fig. 2.7'!$C$19)^2)+(2*B448*C448*'Fig. 2.7'!$B$19*'Fig. 2.7'!$C$19*'Fig. 2.7'!$B$21))</f>
        <v>6.4084505167537884</v>
      </c>
      <c r="F448" s="278">
        <f>+(B448*'Fig. 2.7'!$B$18)+(C448*'Fig. 2.7'!$C$18)</f>
        <v>6.1789750000000048</v>
      </c>
    </row>
    <row r="449" spans="2:6" x14ac:dyDescent="0.5">
      <c r="B449" s="276">
        <f t="shared" si="16"/>
        <v>0.42800000000000032</v>
      </c>
      <c r="C449" s="276">
        <f t="shared" si="17"/>
        <v>0.57199999999999962</v>
      </c>
      <c r="D449" s="277"/>
      <c r="E449" s="278">
        <f>SQRT(((B449*'Fig. 2.7'!$B$19)^2)+((C449*'Fig. 2.7'!$C$19)^2)+(2*B449*C449*'Fig. 2.7'!$B$19*'Fig. 2.7'!$C$19*'Fig. 2.7'!$B$21))</f>
        <v>6.4292138978449396</v>
      </c>
      <c r="F449" s="278">
        <f>+(B449*'Fig. 2.7'!$B$18)+(C449*'Fig. 2.7'!$C$18)</f>
        <v>6.1885666666666701</v>
      </c>
    </row>
    <row r="450" spans="2:6" x14ac:dyDescent="0.5">
      <c r="B450" s="276">
        <f t="shared" si="16"/>
        <v>0.42900000000000033</v>
      </c>
      <c r="C450" s="276">
        <f t="shared" si="17"/>
        <v>0.57099999999999973</v>
      </c>
      <c r="D450" s="277"/>
      <c r="E450" s="278">
        <f>SQRT(((B450*'Fig. 2.7'!$B$19)^2)+((C450*'Fig. 2.7'!$C$19)^2)+(2*B450*C450*'Fig. 2.7'!$B$19*'Fig. 2.7'!$C$19*'Fig. 2.7'!$B$21))</f>
        <v>6.4499931508714008</v>
      </c>
      <c r="F450" s="278">
        <f>+(B450*'Fig. 2.7'!$B$18)+(C450*'Fig. 2.7'!$C$18)</f>
        <v>6.1981583333333372</v>
      </c>
    </row>
    <row r="451" spans="2:6" x14ac:dyDescent="0.5">
      <c r="B451" s="276">
        <f t="shared" si="16"/>
        <v>0.43000000000000033</v>
      </c>
      <c r="C451" s="276">
        <f t="shared" si="17"/>
        <v>0.56999999999999962</v>
      </c>
      <c r="D451" s="277"/>
      <c r="E451" s="278">
        <f>SQRT(((B451*'Fig. 2.7'!$B$19)^2)+((C451*'Fig. 2.7'!$C$19)^2)+(2*B451*C451*'Fig. 2.7'!$B$19*'Fig. 2.7'!$C$19*'Fig. 2.7'!$B$21))</f>
        <v>6.4707881229273978</v>
      </c>
      <c r="F451" s="278">
        <f>+(B451*'Fig. 2.7'!$B$18)+(C451*'Fig. 2.7'!$C$18)</f>
        <v>6.2077500000000043</v>
      </c>
    </row>
    <row r="452" spans="2:6" x14ac:dyDescent="0.5">
      <c r="B452" s="276">
        <f t="shared" si="16"/>
        <v>0.43100000000000033</v>
      </c>
      <c r="C452" s="276">
        <f t="shared" si="17"/>
        <v>0.56899999999999973</v>
      </c>
      <c r="D452" s="277"/>
      <c r="E452" s="278">
        <f>SQRT(((B452*'Fig. 2.7'!$B$19)^2)+((C452*'Fig. 2.7'!$C$19)^2)+(2*B452*C452*'Fig. 2.7'!$B$19*'Fig. 2.7'!$C$19*'Fig. 2.7'!$B$21))</f>
        <v>6.4915986629514775</v>
      </c>
      <c r="F452" s="278">
        <f>+(B452*'Fig. 2.7'!$B$18)+(C452*'Fig. 2.7'!$C$18)</f>
        <v>6.2173416666666705</v>
      </c>
    </row>
    <row r="453" spans="2:6" x14ac:dyDescent="0.5">
      <c r="B453" s="276">
        <f t="shared" si="16"/>
        <v>0.43200000000000033</v>
      </c>
      <c r="C453" s="276">
        <f t="shared" si="17"/>
        <v>0.56799999999999962</v>
      </c>
      <c r="D453" s="277"/>
      <c r="E453" s="278">
        <f>SQRT(((B453*'Fig. 2.7'!$B$19)^2)+((C453*'Fig. 2.7'!$C$19)^2)+(2*B453*C453*'Fig. 2.7'!$B$19*'Fig. 2.7'!$C$19*'Fig. 2.7'!$B$21))</f>
        <v>6.5124246217006938</v>
      </c>
      <c r="F453" s="278">
        <f>+(B453*'Fig. 2.7'!$B$18)+(C453*'Fig. 2.7'!$C$18)</f>
        <v>6.2269333333333377</v>
      </c>
    </row>
    <row r="454" spans="2:6" x14ac:dyDescent="0.5">
      <c r="B454" s="276">
        <f t="shared" si="16"/>
        <v>0.43300000000000033</v>
      </c>
      <c r="C454" s="276">
        <f t="shared" si="17"/>
        <v>0.56699999999999973</v>
      </c>
      <c r="D454" s="277"/>
      <c r="E454" s="278">
        <f>SQRT(((B454*'Fig. 2.7'!$B$19)^2)+((C454*'Fig. 2.7'!$C$19)^2)+(2*B454*C454*'Fig. 2.7'!$B$19*'Fig. 2.7'!$C$19*'Fig. 2.7'!$B$21))</f>
        <v>6.533265851725174</v>
      </c>
      <c r="F454" s="278">
        <f>+(B454*'Fig. 2.7'!$B$18)+(C454*'Fig. 2.7'!$C$18)</f>
        <v>6.2365250000000048</v>
      </c>
    </row>
    <row r="455" spans="2:6" x14ac:dyDescent="0.5">
      <c r="B455" s="276">
        <f t="shared" si="16"/>
        <v>0.43400000000000033</v>
      </c>
      <c r="C455" s="276">
        <f t="shared" si="17"/>
        <v>0.56599999999999961</v>
      </c>
      <c r="D455" s="277"/>
      <c r="E455" s="278">
        <f>SQRT(((B455*'Fig. 2.7'!$B$19)^2)+((C455*'Fig. 2.7'!$C$19)^2)+(2*B455*C455*'Fig. 2.7'!$B$19*'Fig. 2.7'!$C$19*'Fig. 2.7'!$B$21))</f>
        <v>6.5541222073430996</v>
      </c>
      <c r="F455" s="278">
        <f>+(B455*'Fig. 2.7'!$B$18)+(C455*'Fig. 2.7'!$C$18)</f>
        <v>6.246116666666671</v>
      </c>
    </row>
    <row r="456" spans="2:6" x14ac:dyDescent="0.5">
      <c r="B456" s="276">
        <f t="shared" si="16"/>
        <v>0.43500000000000033</v>
      </c>
      <c r="C456" s="276">
        <f t="shared" si="17"/>
        <v>0.56499999999999972</v>
      </c>
      <c r="D456" s="277"/>
      <c r="E456" s="278">
        <f>SQRT(((B456*'Fig. 2.7'!$B$19)^2)+((C456*'Fig. 2.7'!$C$19)^2)+(2*B456*C456*'Fig. 2.7'!$B$19*'Fig. 2.7'!$C$19*'Fig. 2.7'!$B$21))</f>
        <v>6.574993544616035</v>
      </c>
      <c r="F456" s="278">
        <f>+(B456*'Fig. 2.7'!$B$18)+(C456*'Fig. 2.7'!$C$18)</f>
        <v>6.2557083333333381</v>
      </c>
    </row>
    <row r="457" spans="2:6" x14ac:dyDescent="0.5">
      <c r="B457" s="276">
        <f t="shared" si="16"/>
        <v>0.43600000000000033</v>
      </c>
      <c r="C457" s="276">
        <f t="shared" si="17"/>
        <v>0.56399999999999961</v>
      </c>
      <c r="D457" s="277"/>
      <c r="E457" s="278">
        <f>SQRT(((B457*'Fig. 2.7'!$B$19)^2)+((C457*'Fig. 2.7'!$C$19)^2)+(2*B457*C457*'Fig. 2.7'!$B$19*'Fig. 2.7'!$C$19*'Fig. 2.7'!$B$21))</f>
        <v>6.5958797213246623</v>
      </c>
      <c r="F457" s="278">
        <f>+(B457*'Fig. 2.7'!$B$18)+(C457*'Fig. 2.7'!$C$18)</f>
        <v>6.2653000000000052</v>
      </c>
    </row>
    <row r="458" spans="2:6" x14ac:dyDescent="0.5">
      <c r="B458" s="276">
        <f t="shared" si="16"/>
        <v>0.43700000000000033</v>
      </c>
      <c r="C458" s="276">
        <f t="shared" si="17"/>
        <v>0.56299999999999972</v>
      </c>
      <c r="D458" s="277"/>
      <c r="E458" s="278">
        <f>SQRT(((B458*'Fig. 2.7'!$B$19)^2)+((C458*'Fig. 2.7'!$C$19)^2)+(2*B458*C458*'Fig. 2.7'!$B$19*'Fig. 2.7'!$C$19*'Fig. 2.7'!$B$21))</f>
        <v>6.6167805969448734</v>
      </c>
      <c r="F458" s="278">
        <f>+(B458*'Fig. 2.7'!$B$18)+(C458*'Fig. 2.7'!$C$18)</f>
        <v>6.2748916666666705</v>
      </c>
    </row>
    <row r="459" spans="2:6" x14ac:dyDescent="0.5">
      <c r="B459" s="276">
        <f t="shared" si="16"/>
        <v>0.43800000000000033</v>
      </c>
      <c r="C459" s="276">
        <f t="shared" si="17"/>
        <v>0.56199999999999961</v>
      </c>
      <c r="D459" s="277"/>
      <c r="E459" s="278">
        <f>SQRT(((B459*'Fig. 2.7'!$B$19)^2)+((C459*'Fig. 2.7'!$C$19)^2)+(2*B459*C459*'Fig. 2.7'!$B$19*'Fig. 2.7'!$C$19*'Fig. 2.7'!$B$21))</f>
        <v>6.6376960326242154</v>
      </c>
      <c r="F459" s="278">
        <f>+(B459*'Fig. 2.7'!$B$18)+(C459*'Fig. 2.7'!$C$18)</f>
        <v>6.2844833333333376</v>
      </c>
    </row>
    <row r="460" spans="2:6" x14ac:dyDescent="0.5">
      <c r="B460" s="276">
        <f t="shared" si="16"/>
        <v>0.43900000000000033</v>
      </c>
      <c r="C460" s="276">
        <f t="shared" si="17"/>
        <v>0.56099999999999972</v>
      </c>
      <c r="D460" s="277"/>
      <c r="E460" s="278">
        <f>SQRT(((B460*'Fig. 2.7'!$B$19)^2)+((C460*'Fig. 2.7'!$C$19)^2)+(2*B460*C460*'Fig. 2.7'!$B$19*'Fig. 2.7'!$C$19*'Fig. 2.7'!$B$21))</f>
        <v>6.6586258911587155</v>
      </c>
      <c r="F460" s="278">
        <f>+(B460*'Fig. 2.7'!$B$18)+(C460*'Fig. 2.7'!$C$18)</f>
        <v>6.2940750000000039</v>
      </c>
    </row>
    <row r="461" spans="2:6" x14ac:dyDescent="0.5">
      <c r="B461" s="276">
        <f t="shared" si="16"/>
        <v>0.44000000000000034</v>
      </c>
      <c r="C461" s="276">
        <f t="shared" si="17"/>
        <v>0.55999999999999961</v>
      </c>
      <c r="D461" s="277"/>
      <c r="E461" s="278">
        <f>SQRT(((B461*'Fig. 2.7'!$B$19)^2)+((C461*'Fig. 2.7'!$C$19)^2)+(2*B461*C461*'Fig. 2.7'!$B$19*'Fig. 2.7'!$C$19*'Fig. 2.7'!$B$21))</f>
        <v>6.6795700369700448</v>
      </c>
      <c r="F461" s="278">
        <f>+(B461*'Fig. 2.7'!$B$18)+(C461*'Fig. 2.7'!$C$18)</f>
        <v>6.303666666666671</v>
      </c>
    </row>
    <row r="462" spans="2:6" x14ac:dyDescent="0.5">
      <c r="B462" s="276">
        <f t="shared" si="16"/>
        <v>0.44100000000000034</v>
      </c>
      <c r="C462" s="276">
        <f t="shared" si="17"/>
        <v>0.55899999999999972</v>
      </c>
      <c r="D462" s="277"/>
      <c r="E462" s="278">
        <f>SQRT(((B462*'Fig. 2.7'!$B$19)^2)+((C462*'Fig. 2.7'!$C$19)^2)+(2*B462*C462*'Fig. 2.7'!$B$19*'Fig. 2.7'!$C$19*'Fig. 2.7'!$B$21))</f>
        <v>6.7005283360830274</v>
      </c>
      <c r="F462" s="278">
        <f>+(B462*'Fig. 2.7'!$B$18)+(C462*'Fig. 2.7'!$C$18)</f>
        <v>6.3132583333333381</v>
      </c>
    </row>
    <row r="463" spans="2:6" x14ac:dyDescent="0.5">
      <c r="B463" s="276">
        <f t="shared" si="16"/>
        <v>0.44200000000000034</v>
      </c>
      <c r="C463" s="276">
        <f t="shared" si="17"/>
        <v>0.55799999999999961</v>
      </c>
      <c r="D463" s="277"/>
      <c r="E463" s="278">
        <f>SQRT(((B463*'Fig. 2.7'!$B$19)^2)+((C463*'Fig. 2.7'!$C$19)^2)+(2*B463*C463*'Fig. 2.7'!$B$19*'Fig. 2.7'!$C$19*'Fig. 2.7'!$B$21))</f>
        <v>6.7215006561035224</v>
      </c>
      <c r="F463" s="278">
        <f>+(B463*'Fig. 2.7'!$B$18)+(C463*'Fig. 2.7'!$C$18)</f>
        <v>6.3228500000000043</v>
      </c>
    </row>
    <row r="464" spans="2:6" x14ac:dyDescent="0.5">
      <c r="B464" s="276">
        <f t="shared" si="16"/>
        <v>0.44300000000000034</v>
      </c>
      <c r="C464" s="276">
        <f t="shared" si="17"/>
        <v>0.55699999999999972</v>
      </c>
      <c r="D464" s="277"/>
      <c r="E464" s="278">
        <f>SQRT(((B464*'Fig. 2.7'!$B$19)^2)+((C464*'Fig. 2.7'!$C$19)^2)+(2*B464*C464*'Fig. 2.7'!$B$19*'Fig. 2.7'!$C$19*'Fig. 2.7'!$B$21))</f>
        <v>6.7424868661965842</v>
      </c>
      <c r="F464" s="278">
        <f>+(B464*'Fig. 2.7'!$B$18)+(C464*'Fig. 2.7'!$C$18)</f>
        <v>6.3324416666666714</v>
      </c>
    </row>
    <row r="465" spans="2:6" x14ac:dyDescent="0.5">
      <c r="B465" s="276">
        <f t="shared" si="16"/>
        <v>0.44400000000000034</v>
      </c>
      <c r="C465" s="276">
        <f t="shared" si="17"/>
        <v>0.55599999999999961</v>
      </c>
      <c r="D465" s="277"/>
      <c r="E465" s="278">
        <f>SQRT(((B465*'Fig. 2.7'!$B$19)^2)+((C465*'Fig. 2.7'!$C$19)^2)+(2*B465*C465*'Fig. 2.7'!$B$19*'Fig. 2.7'!$C$19*'Fig. 2.7'!$B$21))</f>
        <v>6.7634868370650096</v>
      </c>
      <c r="F465" s="278">
        <f>+(B465*'Fig. 2.7'!$B$18)+(C465*'Fig. 2.7'!$C$18)</f>
        <v>6.3420333333333376</v>
      </c>
    </row>
    <row r="466" spans="2:6" x14ac:dyDescent="0.5">
      <c r="B466" s="276">
        <f t="shared" si="16"/>
        <v>0.44500000000000034</v>
      </c>
      <c r="C466" s="276">
        <f t="shared" si="17"/>
        <v>0.55499999999999972</v>
      </c>
      <c r="D466" s="277"/>
      <c r="E466" s="278">
        <f>SQRT(((B466*'Fig. 2.7'!$B$19)^2)+((C466*'Fig. 2.7'!$C$19)^2)+(2*B466*C466*'Fig. 2.7'!$B$19*'Fig. 2.7'!$C$19*'Fig. 2.7'!$B$21))</f>
        <v>6.7845004409281788</v>
      </c>
      <c r="F466" s="278">
        <f>+(B466*'Fig. 2.7'!$B$18)+(C466*'Fig. 2.7'!$C$18)</f>
        <v>6.3516250000000039</v>
      </c>
    </row>
    <row r="467" spans="2:6" x14ac:dyDescent="0.5">
      <c r="B467" s="276">
        <f t="shared" si="16"/>
        <v>0.44600000000000034</v>
      </c>
      <c r="C467" s="276">
        <f t="shared" si="17"/>
        <v>0.5539999999999996</v>
      </c>
      <c r="D467" s="277"/>
      <c r="E467" s="278">
        <f>SQRT(((B467*'Fig. 2.7'!$B$19)^2)+((C467*'Fig. 2.7'!$C$19)^2)+(2*B467*C467*'Fig. 2.7'!$B$19*'Fig. 2.7'!$C$19*'Fig. 2.7'!$B$21))</f>
        <v>6.8055275515012434</v>
      </c>
      <c r="F467" s="278">
        <f>+(B467*'Fig. 2.7'!$B$18)+(C467*'Fig. 2.7'!$C$18)</f>
        <v>6.361216666666671</v>
      </c>
    </row>
    <row r="468" spans="2:6" x14ac:dyDescent="0.5">
      <c r="B468" s="276">
        <f t="shared" si="16"/>
        <v>0.44700000000000034</v>
      </c>
      <c r="C468" s="276">
        <f t="shared" si="17"/>
        <v>0.55299999999999971</v>
      </c>
      <c r="D468" s="277"/>
      <c r="E468" s="278">
        <f>SQRT(((B468*'Fig. 2.7'!$B$19)^2)+((C468*'Fig. 2.7'!$C$19)^2)+(2*B468*C468*'Fig. 2.7'!$B$19*'Fig. 2.7'!$C$19*'Fig. 2.7'!$B$21))</f>
        <v>6.8265680439746035</v>
      </c>
      <c r="F468" s="278">
        <f>+(B468*'Fig. 2.7'!$B$18)+(C468*'Fig. 2.7'!$C$18)</f>
        <v>6.3708083333333381</v>
      </c>
    </row>
    <row r="469" spans="2:6" x14ac:dyDescent="0.5">
      <c r="B469" s="276">
        <f t="shared" si="16"/>
        <v>0.44800000000000034</v>
      </c>
      <c r="C469" s="276">
        <f t="shared" si="17"/>
        <v>0.5519999999999996</v>
      </c>
      <c r="D469" s="277"/>
      <c r="E469" s="278">
        <f>SQRT(((B469*'Fig. 2.7'!$B$19)^2)+((C469*'Fig. 2.7'!$C$19)^2)+(2*B469*C469*'Fig. 2.7'!$B$19*'Fig. 2.7'!$C$19*'Fig. 2.7'!$B$21))</f>
        <v>6.8476217949937066</v>
      </c>
      <c r="F469" s="278">
        <f>+(B469*'Fig. 2.7'!$B$18)+(C469*'Fig. 2.7'!$C$18)</f>
        <v>6.3804000000000043</v>
      </c>
    </row>
    <row r="470" spans="2:6" x14ac:dyDescent="0.5">
      <c r="B470" s="276">
        <f t="shared" si="16"/>
        <v>0.44900000000000034</v>
      </c>
      <c r="C470" s="276">
        <f t="shared" si="17"/>
        <v>0.55099999999999971</v>
      </c>
      <c r="D470" s="277"/>
      <c r="E470" s="278">
        <f>SQRT(((B470*'Fig. 2.7'!$B$19)^2)+((C470*'Fig. 2.7'!$C$19)^2)+(2*B470*C470*'Fig. 2.7'!$B$19*'Fig. 2.7'!$C$19*'Fig. 2.7'!$B$21))</f>
        <v>6.8686886826391582</v>
      </c>
      <c r="F470" s="278">
        <f>+(B470*'Fig. 2.7'!$B$18)+(C470*'Fig. 2.7'!$C$18)</f>
        <v>6.3899916666666714</v>
      </c>
    </row>
    <row r="471" spans="2:6" x14ac:dyDescent="0.5">
      <c r="B471" s="276">
        <f t="shared" si="16"/>
        <v>0.45000000000000034</v>
      </c>
      <c r="C471" s="276">
        <f t="shared" si="17"/>
        <v>0.5499999999999996</v>
      </c>
      <c r="D471" s="277"/>
      <c r="E471" s="278">
        <f>SQRT(((B471*'Fig. 2.7'!$B$19)^2)+((C471*'Fig. 2.7'!$C$19)^2)+(2*B471*C471*'Fig. 2.7'!$B$19*'Fig. 2.7'!$C$19*'Fig. 2.7'!$B$21))</f>
        <v>6.8897685864071327</v>
      </c>
      <c r="F471" s="278">
        <f>+(B471*'Fig. 2.7'!$B$18)+(C471*'Fig. 2.7'!$C$18)</f>
        <v>6.3995833333333376</v>
      </c>
    </row>
    <row r="472" spans="2:6" x14ac:dyDescent="0.5">
      <c r="B472" s="276">
        <f t="shared" ref="B472:B535" si="18">+B471+0.001</f>
        <v>0.45100000000000035</v>
      </c>
      <c r="C472" s="276">
        <f t="shared" ref="C472:C535" si="19">1-B472</f>
        <v>0.54899999999999971</v>
      </c>
      <c r="D472" s="277"/>
      <c r="E472" s="278">
        <f>SQRT(((B472*'Fig. 2.7'!$B$19)^2)+((C472*'Fig. 2.7'!$C$19)^2)+(2*B472*C472*'Fig. 2.7'!$B$19*'Fig. 2.7'!$C$19*'Fig. 2.7'!$B$21))</f>
        <v>6.910861387190069</v>
      </c>
      <c r="F472" s="278">
        <f>+(B472*'Fig. 2.7'!$B$18)+(C472*'Fig. 2.7'!$C$18)</f>
        <v>6.4091750000000047</v>
      </c>
    </row>
    <row r="473" spans="2:6" x14ac:dyDescent="0.5">
      <c r="B473" s="276">
        <f t="shared" si="18"/>
        <v>0.45200000000000035</v>
      </c>
      <c r="C473" s="276">
        <f t="shared" si="19"/>
        <v>0.5479999999999996</v>
      </c>
      <c r="D473" s="277"/>
      <c r="E473" s="278">
        <f>SQRT(((B473*'Fig. 2.7'!$B$19)^2)+((C473*'Fig. 2.7'!$C$19)^2)+(2*B473*C473*'Fig. 2.7'!$B$19*'Fig. 2.7'!$C$19*'Fig. 2.7'!$B$21))</f>
        <v>6.9319669672576794</v>
      </c>
      <c r="F473" s="278">
        <f>+(B473*'Fig. 2.7'!$B$18)+(C473*'Fig. 2.7'!$C$18)</f>
        <v>6.418766666666671</v>
      </c>
    </row>
    <row r="474" spans="2:6" x14ac:dyDescent="0.5">
      <c r="B474" s="276">
        <f t="shared" si="18"/>
        <v>0.45300000000000035</v>
      </c>
      <c r="C474" s="276">
        <f t="shared" si="19"/>
        <v>0.54699999999999971</v>
      </c>
      <c r="D474" s="277"/>
      <c r="E474" s="278">
        <f>SQRT(((B474*'Fig. 2.7'!$B$19)^2)+((C474*'Fig. 2.7'!$C$19)^2)+(2*B474*C474*'Fig. 2.7'!$B$19*'Fig. 2.7'!$C$19*'Fig. 2.7'!$B$21))</f>
        <v>6.9530852102382168</v>
      </c>
      <c r="F474" s="278">
        <f>+(B474*'Fig. 2.7'!$B$18)+(C474*'Fig. 2.7'!$C$18)</f>
        <v>6.4283583333333381</v>
      </c>
    </row>
    <row r="475" spans="2:6" x14ac:dyDescent="0.5">
      <c r="B475" s="276">
        <f t="shared" si="18"/>
        <v>0.45400000000000035</v>
      </c>
      <c r="C475" s="276">
        <f t="shared" si="19"/>
        <v>0.5459999999999996</v>
      </c>
      <c r="D475" s="277"/>
      <c r="E475" s="278">
        <f>SQRT(((B475*'Fig. 2.7'!$B$19)^2)+((C475*'Fig. 2.7'!$C$19)^2)+(2*B475*C475*'Fig. 2.7'!$B$19*'Fig. 2.7'!$C$19*'Fig. 2.7'!$B$21))</f>
        <v>6.9742160011000607</v>
      </c>
      <c r="F475" s="278">
        <f>+(B475*'Fig. 2.7'!$B$18)+(C475*'Fig. 2.7'!$C$18)</f>
        <v>6.4379500000000043</v>
      </c>
    </row>
    <row r="476" spans="2:6" x14ac:dyDescent="0.5">
      <c r="B476" s="276">
        <f t="shared" si="18"/>
        <v>0.45500000000000035</v>
      </c>
      <c r="C476" s="276">
        <f t="shared" si="19"/>
        <v>0.54499999999999971</v>
      </c>
      <c r="D476" s="277"/>
      <c r="E476" s="278">
        <f>SQRT(((B476*'Fig. 2.7'!$B$19)^2)+((C476*'Fig. 2.7'!$C$19)^2)+(2*B476*C476*'Fig. 2.7'!$B$19*'Fig. 2.7'!$C$19*'Fig. 2.7'!$B$21))</f>
        <v>6.9953592261335373</v>
      </c>
      <c r="F476" s="278">
        <f>+(B476*'Fig. 2.7'!$B$18)+(C476*'Fig. 2.7'!$C$18)</f>
        <v>6.4475416666666714</v>
      </c>
    </row>
    <row r="477" spans="2:6" x14ac:dyDescent="0.5">
      <c r="B477" s="276">
        <f t="shared" si="18"/>
        <v>0.45600000000000035</v>
      </c>
      <c r="C477" s="276">
        <f t="shared" si="19"/>
        <v>0.54399999999999959</v>
      </c>
      <c r="D477" s="277"/>
      <c r="E477" s="278">
        <f>SQRT(((B477*'Fig. 2.7'!$B$19)^2)+((C477*'Fig. 2.7'!$C$19)^2)+(2*B477*C477*'Fig. 2.7'!$B$19*'Fig. 2.7'!$C$19*'Fig. 2.7'!$B$21))</f>
        <v>7.0165147729330677</v>
      </c>
      <c r="F477" s="278">
        <f>+(B477*'Fig. 2.7'!$B$18)+(C477*'Fig. 2.7'!$C$18)</f>
        <v>6.4571333333333385</v>
      </c>
    </row>
    <row r="478" spans="2:6" x14ac:dyDescent="0.5">
      <c r="B478" s="276">
        <f t="shared" si="18"/>
        <v>0.45700000000000035</v>
      </c>
      <c r="C478" s="276">
        <f t="shared" si="19"/>
        <v>0.54299999999999971</v>
      </c>
      <c r="D478" s="277"/>
      <c r="E478" s="278">
        <f>SQRT(((B478*'Fig. 2.7'!$B$19)^2)+((C478*'Fig. 2.7'!$C$19)^2)+(2*B478*C478*'Fig. 2.7'!$B$19*'Fig. 2.7'!$C$19*'Fig. 2.7'!$B$21))</f>
        <v>7.0376825303795272</v>
      </c>
      <c r="F478" s="278">
        <f>+(B478*'Fig. 2.7'!$B$18)+(C478*'Fig. 2.7'!$C$18)</f>
        <v>6.4667250000000047</v>
      </c>
    </row>
    <row r="479" spans="2:6" x14ac:dyDescent="0.5">
      <c r="B479" s="276">
        <f t="shared" si="18"/>
        <v>0.45800000000000035</v>
      </c>
      <c r="C479" s="276">
        <f t="shared" si="19"/>
        <v>0.54199999999999959</v>
      </c>
      <c r="D479" s="277"/>
      <c r="E479" s="278">
        <f>SQRT(((B479*'Fig. 2.7'!$B$19)^2)+((C479*'Fig. 2.7'!$C$19)^2)+(2*B479*C479*'Fig. 2.7'!$B$19*'Fig. 2.7'!$C$19*'Fig. 2.7'!$B$21))</f>
        <v>7.0588623886229191</v>
      </c>
      <c r="F479" s="278">
        <f>+(B479*'Fig. 2.7'!$B$18)+(C479*'Fig. 2.7'!$C$18)</f>
        <v>6.4763166666666709</v>
      </c>
    </row>
    <row r="480" spans="2:6" x14ac:dyDescent="0.5">
      <c r="B480" s="276">
        <f t="shared" si="18"/>
        <v>0.45900000000000035</v>
      </c>
      <c r="C480" s="276">
        <f t="shared" si="19"/>
        <v>0.5409999999999997</v>
      </c>
      <c r="D480" s="277"/>
      <c r="E480" s="278">
        <f>SQRT(((B480*'Fig. 2.7'!$B$19)^2)+((C480*'Fig. 2.7'!$C$19)^2)+(2*B480*C480*'Fig. 2.7'!$B$19*'Fig. 2.7'!$C$19*'Fig. 2.7'!$B$21))</f>
        <v>7.0800542390652756</v>
      </c>
      <c r="F480" s="278">
        <f>+(B480*'Fig. 2.7'!$B$18)+(C480*'Fig. 2.7'!$C$18)</f>
        <v>6.485908333333338</v>
      </c>
    </row>
    <row r="481" spans="2:6" x14ac:dyDescent="0.5">
      <c r="B481" s="276">
        <f t="shared" si="18"/>
        <v>0.46000000000000035</v>
      </c>
      <c r="C481" s="276">
        <f t="shared" si="19"/>
        <v>0.53999999999999959</v>
      </c>
      <c r="D481" s="277"/>
      <c r="E481" s="278">
        <f>SQRT(((B481*'Fig. 2.7'!$B$19)^2)+((C481*'Fig. 2.7'!$C$19)^2)+(2*B481*C481*'Fig. 2.7'!$B$19*'Fig. 2.7'!$C$19*'Fig. 2.7'!$B$21))</f>
        <v>7.1012579743438362</v>
      </c>
      <c r="F481" s="278">
        <f>+(B481*'Fig. 2.7'!$B$18)+(C481*'Fig. 2.7'!$C$18)</f>
        <v>6.4955000000000043</v>
      </c>
    </row>
    <row r="482" spans="2:6" x14ac:dyDescent="0.5">
      <c r="B482" s="276">
        <f t="shared" si="18"/>
        <v>0.46100000000000035</v>
      </c>
      <c r="C482" s="276">
        <f t="shared" si="19"/>
        <v>0.5389999999999997</v>
      </c>
      <c r="D482" s="277"/>
      <c r="E482" s="278">
        <f>SQRT(((B482*'Fig. 2.7'!$B$19)^2)+((C482*'Fig. 2.7'!$C$19)^2)+(2*B482*C482*'Fig. 2.7'!$B$19*'Fig. 2.7'!$C$19*'Fig. 2.7'!$B$21))</f>
        <v>7.1224734883144718</v>
      </c>
      <c r="F482" s="278">
        <f>+(B482*'Fig. 2.7'!$B$18)+(C482*'Fig. 2.7'!$C$18)</f>
        <v>6.5050916666666714</v>
      </c>
    </row>
    <row r="483" spans="2:6" x14ac:dyDescent="0.5">
      <c r="B483" s="276">
        <f t="shared" si="18"/>
        <v>0.46200000000000035</v>
      </c>
      <c r="C483" s="276">
        <f t="shared" si="19"/>
        <v>0.53799999999999959</v>
      </c>
      <c r="D483" s="277"/>
      <c r="E483" s="278">
        <f>SQRT(((B483*'Fig. 2.7'!$B$19)^2)+((C483*'Fig. 2.7'!$C$19)^2)+(2*B483*C483*'Fig. 2.7'!$B$19*'Fig. 2.7'!$C$19*'Fig. 2.7'!$B$21))</f>
        <v>7.1437006760353547</v>
      </c>
      <c r="F483" s="278">
        <f>+(B483*'Fig. 2.7'!$B$18)+(C483*'Fig. 2.7'!$C$18)</f>
        <v>6.5146833333333376</v>
      </c>
    </row>
    <row r="484" spans="2:6" x14ac:dyDescent="0.5">
      <c r="B484" s="276">
        <f t="shared" si="18"/>
        <v>0.46300000000000036</v>
      </c>
      <c r="C484" s="276">
        <f t="shared" si="19"/>
        <v>0.5369999999999997</v>
      </c>
      <c r="D484" s="277"/>
      <c r="E484" s="278">
        <f>SQRT(((B484*'Fig. 2.7'!$B$19)^2)+((C484*'Fig. 2.7'!$C$19)^2)+(2*B484*C484*'Fig. 2.7'!$B$19*'Fig. 2.7'!$C$19*'Fig. 2.7'!$B$21))</f>
        <v>7.1649394337508738</v>
      </c>
      <c r="F484" s="278">
        <f>+(B484*'Fig. 2.7'!$B$18)+(C484*'Fig. 2.7'!$C$18)</f>
        <v>6.5242750000000047</v>
      </c>
    </row>
    <row r="485" spans="2:6" x14ac:dyDescent="0.5">
      <c r="B485" s="276">
        <f t="shared" si="18"/>
        <v>0.46400000000000036</v>
      </c>
      <c r="C485" s="276">
        <f t="shared" si="19"/>
        <v>0.53599999999999959</v>
      </c>
      <c r="D485" s="277"/>
      <c r="E485" s="278">
        <f>SQRT(((B485*'Fig. 2.7'!$B$19)^2)+((C485*'Fig. 2.7'!$C$19)^2)+(2*B485*C485*'Fig. 2.7'!$B$19*'Fig. 2.7'!$C$19*'Fig. 2.7'!$B$21))</f>
        <v>7.1861896588757981</v>
      </c>
      <c r="F485" s="278">
        <f>+(B485*'Fig. 2.7'!$B$18)+(C485*'Fig. 2.7'!$C$18)</f>
        <v>6.5338666666666718</v>
      </c>
    </row>
    <row r="486" spans="2:6" x14ac:dyDescent="0.5">
      <c r="B486" s="276">
        <f t="shared" si="18"/>
        <v>0.46500000000000036</v>
      </c>
      <c r="C486" s="276">
        <f t="shared" si="19"/>
        <v>0.5349999999999997</v>
      </c>
      <c r="D486" s="277"/>
      <c r="E486" s="278">
        <f>SQRT(((B486*'Fig. 2.7'!$B$19)^2)+((C486*'Fig. 2.7'!$C$19)^2)+(2*B486*C486*'Fig. 2.7'!$B$19*'Fig. 2.7'!$C$19*'Fig. 2.7'!$B$21))</f>
        <v>7.2074512499796644</v>
      </c>
      <c r="F486" s="278">
        <f>+(B486*'Fig. 2.7'!$B$18)+(C486*'Fig. 2.7'!$C$18)</f>
        <v>6.543458333333338</v>
      </c>
    </row>
    <row r="487" spans="2:6" x14ac:dyDescent="0.5">
      <c r="B487" s="276">
        <f t="shared" si="18"/>
        <v>0.46600000000000036</v>
      </c>
      <c r="C487" s="276">
        <f t="shared" si="19"/>
        <v>0.53399999999999959</v>
      </c>
      <c r="D487" s="277"/>
      <c r="E487" s="278">
        <f>SQRT(((B487*'Fig. 2.7'!$B$19)^2)+((C487*'Fig. 2.7'!$C$19)^2)+(2*B487*C487*'Fig. 2.7'!$B$19*'Fig. 2.7'!$C$19*'Fig. 2.7'!$B$21))</f>
        <v>7.2287241067714216</v>
      </c>
      <c r="F487" s="278">
        <f>+(B487*'Fig. 2.7'!$B$18)+(C487*'Fig. 2.7'!$C$18)</f>
        <v>6.5530500000000043</v>
      </c>
    </row>
    <row r="488" spans="2:6" x14ac:dyDescent="0.5">
      <c r="B488" s="276">
        <f t="shared" si="18"/>
        <v>0.46700000000000036</v>
      </c>
      <c r="C488" s="276">
        <f t="shared" si="19"/>
        <v>0.5329999999999997</v>
      </c>
      <c r="D488" s="277"/>
      <c r="E488" s="278">
        <f>SQRT(((B488*'Fig. 2.7'!$B$19)^2)+((C488*'Fig. 2.7'!$C$19)^2)+(2*B488*C488*'Fig. 2.7'!$B$19*'Fig. 2.7'!$C$19*'Fig. 2.7'!$B$21))</f>
        <v>7.2500081300842689</v>
      </c>
      <c r="F488" s="278">
        <f>+(B488*'Fig. 2.7'!$B$18)+(C488*'Fig. 2.7'!$C$18)</f>
        <v>6.5626416666666714</v>
      </c>
    </row>
    <row r="489" spans="2:6" x14ac:dyDescent="0.5">
      <c r="B489" s="276">
        <f t="shared" si="18"/>
        <v>0.46800000000000036</v>
      </c>
      <c r="C489" s="276">
        <f t="shared" si="19"/>
        <v>0.53199999999999958</v>
      </c>
      <c r="D489" s="277"/>
      <c r="E489" s="278">
        <f>SQRT(((B489*'Fig. 2.7'!$B$19)^2)+((C489*'Fig. 2.7'!$C$19)^2)+(2*B489*C489*'Fig. 2.7'!$B$19*'Fig. 2.7'!$C$19*'Fig. 2.7'!$B$21))</f>
        <v>7.2713032218607516</v>
      </c>
      <c r="F489" s="278">
        <f>+(B489*'Fig. 2.7'!$B$18)+(C489*'Fig. 2.7'!$C$18)</f>
        <v>6.5722333333333376</v>
      </c>
    </row>
    <row r="490" spans="2:6" x14ac:dyDescent="0.5">
      <c r="B490" s="276">
        <f t="shared" si="18"/>
        <v>0.46900000000000036</v>
      </c>
      <c r="C490" s="276">
        <f t="shared" si="19"/>
        <v>0.53099999999999969</v>
      </c>
      <c r="D490" s="277"/>
      <c r="E490" s="278">
        <f>SQRT(((B490*'Fig. 2.7'!$B$19)^2)+((C490*'Fig. 2.7'!$C$19)^2)+(2*B490*C490*'Fig. 2.7'!$B$19*'Fig. 2.7'!$C$19*'Fig. 2.7'!$B$21))</f>
        <v>7.2926092851380675</v>
      </c>
      <c r="F490" s="278">
        <f>+(B490*'Fig. 2.7'!$B$18)+(C490*'Fig. 2.7'!$C$18)</f>
        <v>6.5818250000000047</v>
      </c>
    </row>
    <row r="491" spans="2:6" x14ac:dyDescent="0.5">
      <c r="B491" s="276">
        <f t="shared" si="18"/>
        <v>0.47000000000000036</v>
      </c>
      <c r="C491" s="276">
        <f t="shared" si="19"/>
        <v>0.52999999999999958</v>
      </c>
      <c r="D491" s="277"/>
      <c r="E491" s="278">
        <f>SQRT(((B491*'Fig. 2.7'!$B$19)^2)+((C491*'Fig. 2.7'!$C$19)^2)+(2*B491*C491*'Fig. 2.7'!$B$19*'Fig. 2.7'!$C$19*'Fig. 2.7'!$B$21))</f>
        <v>7.3139262240335841</v>
      </c>
      <c r="F491" s="278">
        <f>+(B491*'Fig. 2.7'!$B$18)+(C491*'Fig. 2.7'!$C$18)</f>
        <v>6.5914166666666718</v>
      </c>
    </row>
    <row r="492" spans="2:6" x14ac:dyDescent="0.5">
      <c r="B492" s="276">
        <f t="shared" si="18"/>
        <v>0.47100000000000036</v>
      </c>
      <c r="C492" s="276">
        <f t="shared" si="19"/>
        <v>0.52899999999999969</v>
      </c>
      <c r="D492" s="277"/>
      <c r="E492" s="278">
        <f>SQRT(((B492*'Fig. 2.7'!$B$19)^2)+((C492*'Fig. 2.7'!$C$19)^2)+(2*B492*C492*'Fig. 2.7'!$B$19*'Fig. 2.7'!$C$19*'Fig. 2.7'!$B$21))</f>
        <v>7.3352539437305957</v>
      </c>
      <c r="F492" s="278">
        <f>+(B492*'Fig. 2.7'!$B$18)+(C492*'Fig. 2.7'!$C$18)</f>
        <v>6.601008333333338</v>
      </c>
    </row>
    <row r="493" spans="2:6" x14ac:dyDescent="0.5">
      <c r="B493" s="276">
        <f t="shared" si="18"/>
        <v>0.47200000000000036</v>
      </c>
      <c r="C493" s="276">
        <f t="shared" si="19"/>
        <v>0.52799999999999958</v>
      </c>
      <c r="D493" s="277"/>
      <c r="E493" s="278">
        <f>SQRT(((B493*'Fig. 2.7'!$B$19)^2)+((C493*'Fig. 2.7'!$C$19)^2)+(2*B493*C493*'Fig. 2.7'!$B$19*'Fig. 2.7'!$C$19*'Fig. 2.7'!$B$21))</f>
        <v>7.3565923504642559</v>
      </c>
      <c r="F493" s="278">
        <f>+(B493*'Fig. 2.7'!$B$18)+(C493*'Fig. 2.7'!$C$18)</f>
        <v>6.6106000000000051</v>
      </c>
    </row>
    <row r="494" spans="2:6" x14ac:dyDescent="0.5">
      <c r="B494" s="276">
        <f t="shared" si="18"/>
        <v>0.47300000000000036</v>
      </c>
      <c r="C494" s="276">
        <f t="shared" si="19"/>
        <v>0.52699999999999969</v>
      </c>
      <c r="D494" s="277"/>
      <c r="E494" s="278">
        <f>SQRT(((B494*'Fig. 2.7'!$B$19)^2)+((C494*'Fig. 2.7'!$C$19)^2)+(2*B494*C494*'Fig. 2.7'!$B$19*'Fig. 2.7'!$C$19*'Fig. 2.7'!$B$21))</f>
        <v>7.3779413515077508</v>
      </c>
      <c r="F494" s="278">
        <f>+(B494*'Fig. 2.7'!$B$18)+(C494*'Fig. 2.7'!$C$18)</f>
        <v>6.6201916666666722</v>
      </c>
    </row>
    <row r="495" spans="2:6" x14ac:dyDescent="0.5">
      <c r="B495" s="276">
        <f t="shared" si="18"/>
        <v>0.47400000000000037</v>
      </c>
      <c r="C495" s="276">
        <f t="shared" si="19"/>
        <v>0.52599999999999958</v>
      </c>
      <c r="D495" s="277"/>
      <c r="E495" s="278">
        <f>SQRT(((B495*'Fig. 2.7'!$B$19)^2)+((C495*'Fig. 2.7'!$C$19)^2)+(2*B495*C495*'Fig. 2.7'!$B$19*'Fig. 2.7'!$C$19*'Fig. 2.7'!$B$21))</f>
        <v>7.3993008551586579</v>
      </c>
      <c r="F495" s="278">
        <f>+(B495*'Fig. 2.7'!$B$18)+(C495*'Fig. 2.7'!$C$18)</f>
        <v>6.6297833333333376</v>
      </c>
    </row>
    <row r="496" spans="2:6" x14ac:dyDescent="0.5">
      <c r="B496" s="276">
        <f t="shared" si="18"/>
        <v>0.47500000000000037</v>
      </c>
      <c r="C496" s="276">
        <f t="shared" si="19"/>
        <v>0.52499999999999969</v>
      </c>
      <c r="D496" s="277"/>
      <c r="E496" s="278">
        <f>SQRT(((B496*'Fig. 2.7'!$B$19)^2)+((C496*'Fig. 2.7'!$C$19)^2)+(2*B496*C496*'Fig. 2.7'!$B$19*'Fig. 2.7'!$C$19*'Fig. 2.7'!$B$21))</f>
        <v>7.4206707707255211</v>
      </c>
      <c r="F496" s="278">
        <f>+(B496*'Fig. 2.7'!$B$18)+(C496*'Fig. 2.7'!$C$18)</f>
        <v>6.6393750000000047</v>
      </c>
    </row>
    <row r="497" spans="2:6" x14ac:dyDescent="0.5">
      <c r="B497" s="276">
        <f t="shared" si="18"/>
        <v>0.47600000000000037</v>
      </c>
      <c r="C497" s="276">
        <f t="shared" si="19"/>
        <v>0.52399999999999958</v>
      </c>
      <c r="D497" s="277"/>
      <c r="E497" s="278">
        <f>SQRT(((B497*'Fig. 2.7'!$B$19)^2)+((C497*'Fig. 2.7'!$C$19)^2)+(2*B497*C497*'Fig. 2.7'!$B$19*'Fig. 2.7'!$C$19*'Fig. 2.7'!$B$21))</f>
        <v>7.4420510085146185</v>
      </c>
      <c r="F497" s="278">
        <f>+(B497*'Fig. 2.7'!$B$18)+(C497*'Fig. 2.7'!$C$18)</f>
        <v>6.6489666666666718</v>
      </c>
    </row>
    <row r="498" spans="2:6" x14ac:dyDescent="0.5">
      <c r="B498" s="276">
        <f t="shared" si="18"/>
        <v>0.47700000000000037</v>
      </c>
      <c r="C498" s="276">
        <f t="shared" si="19"/>
        <v>0.52299999999999969</v>
      </c>
      <c r="D498" s="277"/>
      <c r="E498" s="278">
        <f>SQRT(((B498*'Fig. 2.7'!$B$19)^2)+((C498*'Fig. 2.7'!$C$19)^2)+(2*B498*C498*'Fig. 2.7'!$B$19*'Fig. 2.7'!$C$19*'Fig. 2.7'!$B$21))</f>
        <v>7.4634414798169111</v>
      </c>
      <c r="F498" s="278">
        <f>+(B498*'Fig. 2.7'!$B$18)+(C498*'Fig. 2.7'!$C$18)</f>
        <v>6.658558333333338</v>
      </c>
    </row>
    <row r="499" spans="2:6" x14ac:dyDescent="0.5">
      <c r="B499" s="276">
        <f t="shared" si="18"/>
        <v>0.47800000000000037</v>
      </c>
      <c r="C499" s="276">
        <f t="shared" si="19"/>
        <v>0.52199999999999958</v>
      </c>
      <c r="D499" s="277"/>
      <c r="E499" s="278">
        <f>SQRT(((B499*'Fig. 2.7'!$B$19)^2)+((C499*'Fig. 2.7'!$C$19)^2)+(2*B499*C499*'Fig. 2.7'!$B$19*'Fig. 2.7'!$C$19*'Fig. 2.7'!$B$21))</f>
        <v>7.4848420968952096</v>
      </c>
      <c r="F499" s="278">
        <f>+(B499*'Fig. 2.7'!$B$18)+(C499*'Fig. 2.7'!$C$18)</f>
        <v>6.6681500000000051</v>
      </c>
    </row>
    <row r="500" spans="2:6" x14ac:dyDescent="0.5">
      <c r="B500" s="276">
        <f t="shared" si="18"/>
        <v>0.47900000000000037</v>
      </c>
      <c r="C500" s="276">
        <f t="shared" si="19"/>
        <v>0.52099999999999969</v>
      </c>
      <c r="D500" s="277"/>
      <c r="E500" s="278">
        <f>SQRT(((B500*'Fig. 2.7'!$B$19)^2)+((C500*'Fig. 2.7'!$C$19)^2)+(2*B500*C500*'Fig. 2.7'!$B$19*'Fig. 2.7'!$C$19*'Fig. 2.7'!$B$21))</f>
        <v>7.5062527729715161</v>
      </c>
      <c r="F500" s="278">
        <f>+(B500*'Fig. 2.7'!$B$18)+(C500*'Fig. 2.7'!$C$18)</f>
        <v>6.6777416666666713</v>
      </c>
    </row>
    <row r="501" spans="2:6" x14ac:dyDescent="0.5">
      <c r="B501" s="276">
        <f t="shared" si="18"/>
        <v>0.48000000000000037</v>
      </c>
      <c r="C501" s="276">
        <f t="shared" si="19"/>
        <v>0.51999999999999957</v>
      </c>
      <c r="D501" s="277"/>
      <c r="E501" s="278">
        <f>SQRT(((B501*'Fig. 2.7'!$B$19)^2)+((C501*'Fig. 2.7'!$C$19)^2)+(2*B501*C501*'Fig. 2.7'!$B$19*'Fig. 2.7'!$C$19*'Fig. 2.7'!$B$21))</f>
        <v>7.5276734222145469</v>
      </c>
      <c r="F501" s="278">
        <f>+(B501*'Fig. 2.7'!$B$18)+(C501*'Fig. 2.7'!$C$18)</f>
        <v>6.6873333333333385</v>
      </c>
    </row>
    <row r="502" spans="2:6" x14ac:dyDescent="0.5">
      <c r="B502" s="276">
        <f t="shared" si="18"/>
        <v>0.48100000000000037</v>
      </c>
      <c r="C502" s="276">
        <f t="shared" si="19"/>
        <v>0.51899999999999968</v>
      </c>
      <c r="D502" s="277"/>
      <c r="E502" s="278">
        <f>SQRT(((B502*'Fig. 2.7'!$B$19)^2)+((C502*'Fig. 2.7'!$C$19)^2)+(2*B502*C502*'Fig. 2.7'!$B$19*'Fig. 2.7'!$C$19*'Fig. 2.7'!$B$21))</f>
        <v>7.5491039597274625</v>
      </c>
      <c r="F502" s="278">
        <f>+(B502*'Fig. 2.7'!$B$18)+(C502*'Fig. 2.7'!$C$18)</f>
        <v>6.6969250000000056</v>
      </c>
    </row>
    <row r="503" spans="2:6" x14ac:dyDescent="0.5">
      <c r="B503" s="276">
        <f t="shared" si="18"/>
        <v>0.48200000000000037</v>
      </c>
      <c r="C503" s="276">
        <f t="shared" si="19"/>
        <v>0.51799999999999957</v>
      </c>
      <c r="D503" s="277"/>
      <c r="E503" s="278">
        <f>SQRT(((B503*'Fig. 2.7'!$B$19)^2)+((C503*'Fig. 2.7'!$C$19)^2)+(2*B503*C503*'Fig. 2.7'!$B$19*'Fig. 2.7'!$C$19*'Fig. 2.7'!$B$21))</f>
        <v>7.5705443015357412</v>
      </c>
      <c r="F503" s="278">
        <f>+(B503*'Fig. 2.7'!$B$18)+(C503*'Fig. 2.7'!$C$18)</f>
        <v>6.7065166666666709</v>
      </c>
    </row>
    <row r="504" spans="2:6" x14ac:dyDescent="0.5">
      <c r="B504" s="276">
        <f t="shared" si="18"/>
        <v>0.48300000000000037</v>
      </c>
      <c r="C504" s="276">
        <f t="shared" si="19"/>
        <v>0.51699999999999968</v>
      </c>
      <c r="D504" s="277"/>
      <c r="E504" s="278">
        <f>SQRT(((B504*'Fig. 2.7'!$B$19)^2)+((C504*'Fig. 2.7'!$C$19)^2)+(2*B504*C504*'Fig. 2.7'!$B$19*'Fig. 2.7'!$C$19*'Fig. 2.7'!$B$21))</f>
        <v>7.5919943645752639</v>
      </c>
      <c r="F504" s="278">
        <f>+(B504*'Fig. 2.7'!$B$18)+(C504*'Fig. 2.7'!$C$18)</f>
        <v>6.716108333333338</v>
      </c>
    </row>
    <row r="505" spans="2:6" x14ac:dyDescent="0.5">
      <c r="B505" s="276">
        <f t="shared" si="18"/>
        <v>0.48400000000000037</v>
      </c>
      <c r="C505" s="276">
        <f t="shared" si="19"/>
        <v>0.51599999999999957</v>
      </c>
      <c r="D505" s="277"/>
      <c r="E505" s="278">
        <f>SQRT(((B505*'Fig. 2.7'!$B$19)^2)+((C505*'Fig. 2.7'!$C$19)^2)+(2*B505*C505*'Fig. 2.7'!$B$19*'Fig. 2.7'!$C$19*'Fig. 2.7'!$B$21))</f>
        <v>7.6134540666805552</v>
      </c>
      <c r="F505" s="278">
        <f>+(B505*'Fig. 2.7'!$B$18)+(C505*'Fig. 2.7'!$C$18)</f>
        <v>6.7257000000000051</v>
      </c>
    </row>
    <row r="506" spans="2:6" x14ac:dyDescent="0.5">
      <c r="B506" s="276">
        <f t="shared" si="18"/>
        <v>0.48500000000000038</v>
      </c>
      <c r="C506" s="276">
        <f t="shared" si="19"/>
        <v>0.51499999999999968</v>
      </c>
      <c r="D506" s="277"/>
      <c r="E506" s="278">
        <f>SQRT(((B506*'Fig. 2.7'!$B$19)^2)+((C506*'Fig. 2.7'!$C$19)^2)+(2*B506*C506*'Fig. 2.7'!$B$19*'Fig. 2.7'!$C$19*'Fig. 2.7'!$B$21))</f>
        <v>7.6349233265732028</v>
      </c>
      <c r="F506" s="278">
        <f>+(B506*'Fig. 2.7'!$B$18)+(C506*'Fig. 2.7'!$C$18)</f>
        <v>6.7352916666666713</v>
      </c>
    </row>
    <row r="507" spans="2:6" x14ac:dyDescent="0.5">
      <c r="B507" s="276">
        <f t="shared" si="18"/>
        <v>0.48600000000000038</v>
      </c>
      <c r="C507" s="276">
        <f t="shared" si="19"/>
        <v>0.51399999999999957</v>
      </c>
      <c r="D507" s="277"/>
      <c r="E507" s="278">
        <f>SQRT(((B507*'Fig. 2.7'!$B$19)^2)+((C507*'Fig. 2.7'!$C$19)^2)+(2*B507*C507*'Fig. 2.7'!$B$19*'Fig. 2.7'!$C$19*'Fig. 2.7'!$B$21))</f>
        <v>7.656402063850452</v>
      </c>
      <c r="F507" s="278">
        <f>+(B507*'Fig. 2.7'!$B$18)+(C507*'Fig. 2.7'!$C$18)</f>
        <v>6.7448833333333376</v>
      </c>
    </row>
    <row r="508" spans="2:6" x14ac:dyDescent="0.5">
      <c r="B508" s="276">
        <f t="shared" si="18"/>
        <v>0.48700000000000038</v>
      </c>
      <c r="C508" s="276">
        <f t="shared" si="19"/>
        <v>0.51299999999999968</v>
      </c>
      <c r="D508" s="277"/>
      <c r="E508" s="278">
        <f>SQRT(((B508*'Fig. 2.7'!$B$19)^2)+((C508*'Fig. 2.7'!$C$19)^2)+(2*B508*C508*'Fig. 2.7'!$B$19*'Fig. 2.7'!$C$19*'Fig. 2.7'!$B$21))</f>
        <v>7.6778901989739428</v>
      </c>
      <c r="F508" s="278">
        <f>+(B508*'Fig. 2.7'!$B$18)+(C508*'Fig. 2.7'!$C$18)</f>
        <v>6.7544750000000056</v>
      </c>
    </row>
    <row r="509" spans="2:6" x14ac:dyDescent="0.5">
      <c r="B509" s="276">
        <f t="shared" si="18"/>
        <v>0.48800000000000038</v>
      </c>
      <c r="C509" s="276">
        <f t="shared" si="19"/>
        <v>0.51199999999999957</v>
      </c>
      <c r="D509" s="277"/>
      <c r="E509" s="278">
        <f>SQRT(((B509*'Fig. 2.7'!$B$19)^2)+((C509*'Fig. 2.7'!$C$19)^2)+(2*B509*C509*'Fig. 2.7'!$B$19*'Fig. 2.7'!$C$19*'Fig. 2.7'!$B$21))</f>
        <v>7.6993876532586443</v>
      </c>
      <c r="F509" s="278">
        <f>+(B509*'Fig. 2.7'!$B$18)+(C509*'Fig. 2.7'!$C$18)</f>
        <v>6.7640666666666709</v>
      </c>
    </row>
    <row r="510" spans="2:6" x14ac:dyDescent="0.5">
      <c r="B510" s="276">
        <f t="shared" si="18"/>
        <v>0.48900000000000038</v>
      </c>
      <c r="C510" s="276">
        <f t="shared" si="19"/>
        <v>0.51099999999999968</v>
      </c>
      <c r="D510" s="277"/>
      <c r="E510" s="278">
        <f>SQRT(((B510*'Fig. 2.7'!$B$19)^2)+((C510*'Fig. 2.7'!$C$19)^2)+(2*B510*C510*'Fig. 2.7'!$B$19*'Fig. 2.7'!$C$19*'Fig. 2.7'!$B$21))</f>
        <v>7.7208943488619237</v>
      </c>
      <c r="F510" s="278">
        <f>+(B510*'Fig. 2.7'!$B$18)+(C510*'Fig. 2.7'!$C$18)</f>
        <v>6.7736583333333389</v>
      </c>
    </row>
    <row r="511" spans="2:6" x14ac:dyDescent="0.5">
      <c r="B511" s="276">
        <f t="shared" si="18"/>
        <v>0.49000000000000038</v>
      </c>
      <c r="C511" s="276">
        <f t="shared" si="19"/>
        <v>0.50999999999999956</v>
      </c>
      <c r="D511" s="277"/>
      <c r="E511" s="278">
        <f>SQRT(((B511*'Fig. 2.7'!$B$19)^2)+((C511*'Fig. 2.7'!$C$19)^2)+(2*B511*C511*'Fig. 2.7'!$B$19*'Fig. 2.7'!$C$19*'Fig. 2.7'!$B$21))</f>
        <v>7.742410208772796</v>
      </c>
      <c r="F511" s="278">
        <f>+(B511*'Fig. 2.7'!$B$18)+(C511*'Fig. 2.7'!$C$18)</f>
        <v>6.7832500000000051</v>
      </c>
    </row>
    <row r="512" spans="2:6" x14ac:dyDescent="0.5">
      <c r="B512" s="276">
        <f t="shared" si="18"/>
        <v>0.49100000000000038</v>
      </c>
      <c r="C512" s="276">
        <f t="shared" si="19"/>
        <v>0.50899999999999967</v>
      </c>
      <c r="D512" s="277"/>
      <c r="E512" s="278">
        <f>SQRT(((B512*'Fig. 2.7'!$B$19)^2)+((C512*'Fig. 2.7'!$C$19)^2)+(2*B512*C512*'Fig. 2.7'!$B$19*'Fig. 2.7'!$C$19*'Fig. 2.7'!$B$21))</f>
        <v>7.7639351568013044</v>
      </c>
      <c r="F512" s="278">
        <f>+(B512*'Fig. 2.7'!$B$18)+(C512*'Fig. 2.7'!$C$18)</f>
        <v>6.7928416666666713</v>
      </c>
    </row>
    <row r="513" spans="2:6" x14ac:dyDescent="0.5">
      <c r="B513" s="276">
        <f t="shared" si="18"/>
        <v>0.49200000000000038</v>
      </c>
      <c r="C513" s="276">
        <f t="shared" si="19"/>
        <v>0.50799999999999956</v>
      </c>
      <c r="D513" s="277"/>
      <c r="E513" s="278">
        <f>SQRT(((B513*'Fig. 2.7'!$B$19)^2)+((C513*'Fig. 2.7'!$C$19)^2)+(2*B513*C513*'Fig. 2.7'!$B$19*'Fig. 2.7'!$C$19*'Fig. 2.7'!$B$21))</f>
        <v>7.7854691175680735</v>
      </c>
      <c r="F513" s="278">
        <f>+(B513*'Fig. 2.7'!$B$18)+(C513*'Fig. 2.7'!$C$18)</f>
        <v>6.8024333333333384</v>
      </c>
    </row>
    <row r="514" spans="2:6" x14ac:dyDescent="0.5">
      <c r="B514" s="276">
        <f t="shared" si="18"/>
        <v>0.49300000000000038</v>
      </c>
      <c r="C514" s="276">
        <f t="shared" si="19"/>
        <v>0.50699999999999967</v>
      </c>
      <c r="D514" s="277"/>
      <c r="E514" s="278">
        <f>SQRT(((B514*'Fig. 2.7'!$B$19)^2)+((C514*'Fig. 2.7'!$C$19)^2)+(2*B514*C514*'Fig. 2.7'!$B$19*'Fig. 2.7'!$C$19*'Fig. 2.7'!$B$21))</f>
        <v>7.8070120164940162</v>
      </c>
      <c r="F514" s="278">
        <f>+(B514*'Fig. 2.7'!$B$18)+(C514*'Fig. 2.7'!$C$18)</f>
        <v>6.8120250000000055</v>
      </c>
    </row>
    <row r="515" spans="2:6" x14ac:dyDescent="0.5">
      <c r="B515" s="276">
        <f t="shared" si="18"/>
        <v>0.49400000000000038</v>
      </c>
      <c r="C515" s="276">
        <f t="shared" si="19"/>
        <v>0.50599999999999956</v>
      </c>
      <c r="D515" s="277"/>
      <c r="E515" s="278">
        <f>SQRT(((B515*'Fig. 2.7'!$B$19)^2)+((C515*'Fig. 2.7'!$C$19)^2)+(2*B515*C515*'Fig. 2.7'!$B$19*'Fig. 2.7'!$C$19*'Fig. 2.7'!$B$21))</f>
        <v>7.8285637797901702</v>
      </c>
      <c r="F515" s="278">
        <f>+(B515*'Fig. 2.7'!$B$18)+(C515*'Fig. 2.7'!$C$18)</f>
        <v>6.8216166666666709</v>
      </c>
    </row>
    <row r="516" spans="2:6" x14ac:dyDescent="0.5">
      <c r="B516" s="276">
        <f t="shared" si="18"/>
        <v>0.49500000000000038</v>
      </c>
      <c r="C516" s="276">
        <f t="shared" si="19"/>
        <v>0.50499999999999967</v>
      </c>
      <c r="D516" s="277"/>
      <c r="E516" s="278">
        <f>SQRT(((B516*'Fig. 2.7'!$B$19)^2)+((C516*'Fig. 2.7'!$C$19)^2)+(2*B516*C516*'Fig. 2.7'!$B$19*'Fig. 2.7'!$C$19*'Fig. 2.7'!$B$21))</f>
        <v>7.8501243344477043</v>
      </c>
      <c r="F516" s="278">
        <f>+(B516*'Fig. 2.7'!$B$18)+(C516*'Fig. 2.7'!$C$18)</f>
        <v>6.8312083333333389</v>
      </c>
    </row>
    <row r="517" spans="2:6" x14ac:dyDescent="0.5">
      <c r="B517" s="276">
        <f t="shared" si="18"/>
        <v>0.49600000000000039</v>
      </c>
      <c r="C517" s="276">
        <f t="shared" si="19"/>
        <v>0.50399999999999956</v>
      </c>
      <c r="D517" s="277"/>
      <c r="E517" s="278">
        <f>SQRT(((B517*'Fig. 2.7'!$B$19)^2)+((C517*'Fig. 2.7'!$C$19)^2)+(2*B517*C517*'Fig. 2.7'!$B$19*'Fig. 2.7'!$C$19*'Fig. 2.7'!$B$21))</f>
        <v>7.8716936082280489</v>
      </c>
      <c r="F517" s="278">
        <f>+(B517*'Fig. 2.7'!$B$18)+(C517*'Fig. 2.7'!$C$18)</f>
        <v>6.8408000000000051</v>
      </c>
    </row>
    <row r="518" spans="2:6" x14ac:dyDescent="0.5">
      <c r="B518" s="276">
        <f t="shared" si="18"/>
        <v>0.49700000000000039</v>
      </c>
      <c r="C518" s="276">
        <f t="shared" si="19"/>
        <v>0.50299999999999967</v>
      </c>
      <c r="D518" s="277"/>
      <c r="E518" s="278">
        <f>SQRT(((B518*'Fig. 2.7'!$B$19)^2)+((C518*'Fig. 2.7'!$C$19)^2)+(2*B518*C518*'Fig. 2.7'!$B$19*'Fig. 2.7'!$C$19*'Fig. 2.7'!$B$21))</f>
        <v>7.8932715296531812</v>
      </c>
      <c r="F518" s="278">
        <f>+(B518*'Fig. 2.7'!$B$18)+(C518*'Fig. 2.7'!$C$18)</f>
        <v>6.8503916666666722</v>
      </c>
    </row>
    <row r="519" spans="2:6" x14ac:dyDescent="0.5">
      <c r="B519" s="276">
        <f t="shared" si="18"/>
        <v>0.49800000000000039</v>
      </c>
      <c r="C519" s="276">
        <f t="shared" si="19"/>
        <v>0.50199999999999956</v>
      </c>
      <c r="D519" s="277"/>
      <c r="E519" s="278">
        <f>SQRT(((B519*'Fig. 2.7'!$B$19)^2)+((C519*'Fig. 2.7'!$C$19)^2)+(2*B519*C519*'Fig. 2.7'!$B$19*'Fig. 2.7'!$C$19*'Fig. 2.7'!$B$21))</f>
        <v>7.914858027996047</v>
      </c>
      <c r="F519" s="278">
        <f>+(B519*'Fig. 2.7'!$B$18)+(C519*'Fig. 2.7'!$C$18)</f>
        <v>6.8599833333333384</v>
      </c>
    </row>
    <row r="520" spans="2:6" x14ac:dyDescent="0.5">
      <c r="B520" s="276">
        <f t="shared" si="18"/>
        <v>0.49900000000000039</v>
      </c>
      <c r="C520" s="276">
        <f t="shared" si="19"/>
        <v>0.50099999999999967</v>
      </c>
      <c r="D520" s="277"/>
      <c r="E520" s="278">
        <f>SQRT(((B520*'Fig. 2.7'!$B$19)^2)+((C520*'Fig. 2.7'!$C$19)^2)+(2*B520*C520*'Fig. 2.7'!$B$19*'Fig. 2.7'!$C$19*'Fig. 2.7'!$B$21))</f>
        <v>7.9364530332711167</v>
      </c>
      <c r="F520" s="278">
        <f>+(B520*'Fig. 2.7'!$B$18)+(C520*'Fig. 2.7'!$C$18)</f>
        <v>6.8695750000000046</v>
      </c>
    </row>
    <row r="521" spans="2:6" x14ac:dyDescent="0.5">
      <c r="B521" s="276">
        <f t="shared" si="18"/>
        <v>0.50000000000000033</v>
      </c>
      <c r="C521" s="276">
        <f t="shared" si="19"/>
        <v>0.49999999999999967</v>
      </c>
      <c r="D521" s="277"/>
      <c r="E521" s="278">
        <f>SQRT(((B521*'Fig. 2.7'!$B$19)^2)+((C521*'Fig. 2.7'!$C$19)^2)+(2*B521*C521*'Fig. 2.7'!$B$19*'Fig. 2.7'!$C$19*'Fig. 2.7'!$B$21))</f>
        <v>7.9580564762250843</v>
      </c>
      <c r="F521" s="278">
        <f>+(B521*'Fig. 2.7'!$B$18)+(C521*'Fig. 2.7'!$C$18)</f>
        <v>6.8791666666666709</v>
      </c>
    </row>
    <row r="522" spans="2:6" x14ac:dyDescent="0.5">
      <c r="B522" s="276">
        <f t="shared" si="18"/>
        <v>0.50100000000000033</v>
      </c>
      <c r="C522" s="276">
        <f t="shared" si="19"/>
        <v>0.49899999999999967</v>
      </c>
      <c r="D522" s="277"/>
      <c r="E522" s="278">
        <f>SQRT(((B522*'Fig. 2.7'!$B$19)^2)+((C522*'Fig. 2.7'!$C$19)^2)+(2*B522*C522*'Fig. 2.7'!$B$19*'Fig. 2.7'!$C$19*'Fig. 2.7'!$B$21))</f>
        <v>7.9796682883276882</v>
      </c>
      <c r="F522" s="278">
        <f>+(B522*'Fig. 2.7'!$B$18)+(C522*'Fig. 2.7'!$C$18)</f>
        <v>6.888758333333338</v>
      </c>
    </row>
    <row r="523" spans="2:6" x14ac:dyDescent="0.5">
      <c r="B523" s="276">
        <f t="shared" si="18"/>
        <v>0.50200000000000033</v>
      </c>
      <c r="C523" s="276">
        <f t="shared" si="19"/>
        <v>0.49799999999999967</v>
      </c>
      <c r="D523" s="277"/>
      <c r="E523" s="278">
        <f>SQRT(((B523*'Fig. 2.7'!$B$19)^2)+((C523*'Fig. 2.7'!$C$19)^2)+(2*B523*C523*'Fig. 2.7'!$B$19*'Fig. 2.7'!$C$19*'Fig. 2.7'!$B$21))</f>
        <v>8.0012884017626771</v>
      </c>
      <c r="F523" s="278">
        <f>+(B523*'Fig. 2.7'!$B$18)+(C523*'Fig. 2.7'!$C$18)</f>
        <v>6.8983500000000051</v>
      </c>
    </row>
    <row r="524" spans="2:6" x14ac:dyDescent="0.5">
      <c r="B524" s="276">
        <f t="shared" si="18"/>
        <v>0.50300000000000034</v>
      </c>
      <c r="C524" s="276">
        <f t="shared" si="19"/>
        <v>0.49699999999999966</v>
      </c>
      <c r="D524" s="277"/>
      <c r="E524" s="278">
        <f>SQRT(((B524*'Fig. 2.7'!$B$19)^2)+((C524*'Fig. 2.7'!$C$19)^2)+(2*B524*C524*'Fig. 2.7'!$B$19*'Fig. 2.7'!$C$19*'Fig. 2.7'!$B$21))</f>
        <v>8.0229167494188918</v>
      </c>
      <c r="F524" s="278">
        <f>+(B524*'Fig. 2.7'!$B$18)+(C524*'Fig. 2.7'!$C$18)</f>
        <v>6.9079416666666713</v>
      </c>
    </row>
    <row r="525" spans="2:6" x14ac:dyDescent="0.5">
      <c r="B525" s="276">
        <f t="shared" si="18"/>
        <v>0.50400000000000034</v>
      </c>
      <c r="C525" s="276">
        <f t="shared" si="19"/>
        <v>0.49599999999999966</v>
      </c>
      <c r="D525" s="277"/>
      <c r="E525" s="278">
        <f>SQRT(((B525*'Fig. 2.7'!$B$19)^2)+((C525*'Fig. 2.7'!$C$19)^2)+(2*B525*C525*'Fig. 2.7'!$B$19*'Fig. 2.7'!$C$19*'Fig. 2.7'!$B$21))</f>
        <v>8.0445532648814808</v>
      </c>
      <c r="F525" s="278">
        <f>+(B525*'Fig. 2.7'!$B$18)+(C525*'Fig. 2.7'!$C$18)</f>
        <v>6.9175333333333384</v>
      </c>
    </row>
    <row r="526" spans="2:6" x14ac:dyDescent="0.5">
      <c r="B526" s="276">
        <f t="shared" si="18"/>
        <v>0.50500000000000034</v>
      </c>
      <c r="C526" s="276">
        <f t="shared" si="19"/>
        <v>0.49499999999999966</v>
      </c>
      <c r="D526" s="277"/>
      <c r="E526" s="278">
        <f>SQRT(((B526*'Fig. 2.7'!$B$19)^2)+((C526*'Fig. 2.7'!$C$19)^2)+(2*B526*C526*'Fig. 2.7'!$B$19*'Fig. 2.7'!$C$19*'Fig. 2.7'!$B$21))</f>
        <v>8.0661978824232445</v>
      </c>
      <c r="F526" s="278">
        <f>+(B526*'Fig. 2.7'!$B$18)+(C526*'Fig. 2.7'!$C$18)</f>
        <v>6.9271250000000046</v>
      </c>
    </row>
    <row r="527" spans="2:6" x14ac:dyDescent="0.5">
      <c r="B527" s="276">
        <f t="shared" si="18"/>
        <v>0.50600000000000034</v>
      </c>
      <c r="C527" s="276">
        <f t="shared" si="19"/>
        <v>0.49399999999999966</v>
      </c>
      <c r="D527" s="277"/>
      <c r="E527" s="278">
        <f>SQRT(((B527*'Fig. 2.7'!$B$19)^2)+((C527*'Fig. 2.7'!$C$19)^2)+(2*B527*C527*'Fig. 2.7'!$B$19*'Fig. 2.7'!$C$19*'Fig. 2.7'!$B$21))</f>
        <v>8.0878505369960934</v>
      </c>
      <c r="F527" s="278">
        <f>+(B527*'Fig. 2.7'!$B$18)+(C527*'Fig. 2.7'!$C$18)</f>
        <v>6.9367166666666709</v>
      </c>
    </row>
    <row r="528" spans="2:6" x14ac:dyDescent="0.5">
      <c r="B528" s="276">
        <f t="shared" si="18"/>
        <v>0.50700000000000034</v>
      </c>
      <c r="C528" s="276">
        <f t="shared" si="19"/>
        <v>0.49299999999999966</v>
      </c>
      <c r="D528" s="277"/>
      <c r="E528" s="278">
        <f>SQRT(((B528*'Fig. 2.7'!$B$19)^2)+((C528*'Fig. 2.7'!$C$19)^2)+(2*B528*C528*'Fig. 2.7'!$B$19*'Fig. 2.7'!$C$19*'Fig. 2.7'!$B$21))</f>
        <v>8.1095111642226403</v>
      </c>
      <c r="F528" s="278">
        <f>+(B528*'Fig. 2.7'!$B$18)+(C528*'Fig. 2.7'!$C$18)</f>
        <v>6.946308333333338</v>
      </c>
    </row>
    <row r="529" spans="2:6" x14ac:dyDescent="0.5">
      <c r="B529" s="276">
        <f t="shared" si="18"/>
        <v>0.50800000000000034</v>
      </c>
      <c r="C529" s="276">
        <f t="shared" si="19"/>
        <v>0.49199999999999966</v>
      </c>
      <c r="D529" s="277"/>
      <c r="E529" s="278">
        <f>SQRT(((B529*'Fig. 2.7'!$B$19)^2)+((C529*'Fig. 2.7'!$C$19)^2)+(2*B529*C529*'Fig. 2.7'!$B$19*'Fig. 2.7'!$C$19*'Fig. 2.7'!$B$21))</f>
        <v>8.1311797003878912</v>
      </c>
      <c r="F529" s="278">
        <f>+(B529*'Fig. 2.7'!$B$18)+(C529*'Fig. 2.7'!$C$18)</f>
        <v>6.9559000000000051</v>
      </c>
    </row>
    <row r="530" spans="2:6" x14ac:dyDescent="0.5">
      <c r="B530" s="276">
        <f t="shared" si="18"/>
        <v>0.50900000000000034</v>
      </c>
      <c r="C530" s="276">
        <f t="shared" si="19"/>
        <v>0.49099999999999966</v>
      </c>
      <c r="D530" s="277"/>
      <c r="E530" s="278">
        <f>SQRT(((B530*'Fig. 2.7'!$B$19)^2)+((C530*'Fig. 2.7'!$C$19)^2)+(2*B530*C530*'Fig. 2.7'!$B$19*'Fig. 2.7'!$C$19*'Fig. 2.7'!$B$21))</f>
        <v>8.1528560824310805</v>
      </c>
      <c r="F530" s="278">
        <f>+(B530*'Fig. 2.7'!$B$18)+(C530*'Fig. 2.7'!$C$18)</f>
        <v>6.9654916666666713</v>
      </c>
    </row>
    <row r="531" spans="2:6" x14ac:dyDescent="0.5">
      <c r="B531" s="276">
        <f t="shared" si="18"/>
        <v>0.51000000000000034</v>
      </c>
      <c r="C531" s="276">
        <f t="shared" si="19"/>
        <v>0.48999999999999966</v>
      </c>
      <c r="D531" s="277"/>
      <c r="E531" s="278">
        <f>SQRT(((B531*'Fig. 2.7'!$B$19)^2)+((C531*'Fig. 2.7'!$C$19)^2)+(2*B531*C531*'Fig. 2.7'!$B$19*'Fig. 2.7'!$C$19*'Fig. 2.7'!$B$21))</f>
        <v>8.1745402479375961</v>
      </c>
      <c r="F531" s="278">
        <f>+(B531*'Fig. 2.7'!$B$18)+(C531*'Fig. 2.7'!$C$18)</f>
        <v>6.9750833333333375</v>
      </c>
    </row>
    <row r="532" spans="2:6" x14ac:dyDescent="0.5">
      <c r="B532" s="276">
        <f t="shared" si="18"/>
        <v>0.51100000000000034</v>
      </c>
      <c r="C532" s="276">
        <f t="shared" si="19"/>
        <v>0.48899999999999966</v>
      </c>
      <c r="D532" s="277"/>
      <c r="E532" s="278">
        <f>SQRT(((B532*'Fig. 2.7'!$B$19)^2)+((C532*'Fig. 2.7'!$C$19)^2)+(2*B532*C532*'Fig. 2.7'!$B$19*'Fig. 2.7'!$C$19*'Fig. 2.7'!$B$21))</f>
        <v>8.1962321351310372</v>
      </c>
      <c r="F532" s="278">
        <f>+(B532*'Fig. 2.7'!$B$18)+(C532*'Fig. 2.7'!$C$18)</f>
        <v>6.9846750000000046</v>
      </c>
    </row>
    <row r="533" spans="2:6" x14ac:dyDescent="0.5">
      <c r="B533" s="276">
        <f t="shared" si="18"/>
        <v>0.51200000000000034</v>
      </c>
      <c r="C533" s="276">
        <f t="shared" si="19"/>
        <v>0.48799999999999966</v>
      </c>
      <c r="D533" s="277"/>
      <c r="E533" s="278">
        <f>SQRT(((B533*'Fig. 2.7'!$B$19)^2)+((C533*'Fig. 2.7'!$C$19)^2)+(2*B533*C533*'Fig. 2.7'!$B$19*'Fig. 2.7'!$C$19*'Fig. 2.7'!$B$21))</f>
        <v>8.2179316828653768</v>
      </c>
      <c r="F533" s="278">
        <f>+(B533*'Fig. 2.7'!$B$18)+(C533*'Fig. 2.7'!$C$18)</f>
        <v>6.9942666666666709</v>
      </c>
    </row>
    <row r="534" spans="2:6" x14ac:dyDescent="0.5">
      <c r="B534" s="276">
        <f t="shared" si="18"/>
        <v>0.51300000000000034</v>
      </c>
      <c r="C534" s="276">
        <f t="shared" si="19"/>
        <v>0.48699999999999966</v>
      </c>
      <c r="D534" s="277"/>
      <c r="E534" s="278">
        <f>SQRT(((B534*'Fig. 2.7'!$B$19)^2)+((C534*'Fig. 2.7'!$C$19)^2)+(2*B534*C534*'Fig. 2.7'!$B$19*'Fig. 2.7'!$C$19*'Fig. 2.7'!$B$21))</f>
        <v>8.2396388306172312</v>
      </c>
      <c r="F534" s="278">
        <f>+(B534*'Fig. 2.7'!$B$18)+(C534*'Fig. 2.7'!$C$18)</f>
        <v>7.003858333333338</v>
      </c>
    </row>
    <row r="535" spans="2:6" x14ac:dyDescent="0.5">
      <c r="B535" s="276">
        <f t="shared" si="18"/>
        <v>0.51400000000000035</v>
      </c>
      <c r="C535" s="276">
        <f t="shared" si="19"/>
        <v>0.48599999999999965</v>
      </c>
      <c r="D535" s="277"/>
      <c r="E535" s="278">
        <f>SQRT(((B535*'Fig. 2.7'!$B$19)^2)+((C535*'Fig. 2.7'!$C$19)^2)+(2*B535*C535*'Fig. 2.7'!$B$19*'Fig. 2.7'!$C$19*'Fig. 2.7'!$B$21))</f>
        <v>8.2613535184782432</v>
      </c>
      <c r="F535" s="278">
        <f>+(B535*'Fig. 2.7'!$B$18)+(C535*'Fig. 2.7'!$C$18)</f>
        <v>7.0134500000000042</v>
      </c>
    </row>
    <row r="536" spans="2:6" x14ac:dyDescent="0.5">
      <c r="B536" s="276">
        <f t="shared" ref="B536:B599" si="20">+B535+0.001</f>
        <v>0.51500000000000035</v>
      </c>
      <c r="C536" s="276">
        <f t="shared" ref="C536:C599" si="21">1-B536</f>
        <v>0.48499999999999965</v>
      </c>
      <c r="D536" s="277"/>
      <c r="E536" s="278">
        <f>SQRT(((B536*'Fig. 2.7'!$B$19)^2)+((C536*'Fig. 2.7'!$C$19)^2)+(2*B536*C536*'Fig. 2.7'!$B$19*'Fig. 2.7'!$C$19*'Fig. 2.7'!$B$21))</f>
        <v>8.2830756871475764</v>
      </c>
      <c r="F536" s="278">
        <f>+(B536*'Fig. 2.7'!$B$18)+(C536*'Fig. 2.7'!$C$18)</f>
        <v>7.0230416666666713</v>
      </c>
    </row>
    <row r="537" spans="2:6" x14ac:dyDescent="0.5">
      <c r="B537" s="276">
        <f t="shared" si="20"/>
        <v>0.51600000000000035</v>
      </c>
      <c r="C537" s="276">
        <f t="shared" si="21"/>
        <v>0.48399999999999965</v>
      </c>
      <c r="D537" s="277"/>
      <c r="E537" s="278">
        <f>SQRT(((B537*'Fig. 2.7'!$B$19)^2)+((C537*'Fig. 2.7'!$C$19)^2)+(2*B537*C537*'Fig. 2.7'!$B$19*'Fig. 2.7'!$C$19*'Fig. 2.7'!$B$21))</f>
        <v>8.3048052779244941</v>
      </c>
      <c r="F537" s="278">
        <f>+(B537*'Fig. 2.7'!$B$18)+(C537*'Fig. 2.7'!$C$18)</f>
        <v>7.0326333333333384</v>
      </c>
    </row>
    <row r="538" spans="2:6" x14ac:dyDescent="0.5">
      <c r="B538" s="276">
        <f t="shared" si="20"/>
        <v>0.51700000000000035</v>
      </c>
      <c r="C538" s="276">
        <f t="shared" si="21"/>
        <v>0.48299999999999965</v>
      </c>
      <c r="D538" s="277"/>
      <c r="E538" s="278">
        <f>SQRT(((B538*'Fig. 2.7'!$B$19)^2)+((C538*'Fig. 2.7'!$C$19)^2)+(2*B538*C538*'Fig. 2.7'!$B$19*'Fig. 2.7'!$C$19*'Fig. 2.7'!$B$21))</f>
        <v>8.3265422327010779</v>
      </c>
      <c r="F538" s="278">
        <f>+(B538*'Fig. 2.7'!$B$18)+(C538*'Fig. 2.7'!$C$18)</f>
        <v>7.0422250000000046</v>
      </c>
    </row>
    <row r="539" spans="2:6" x14ac:dyDescent="0.5">
      <c r="B539" s="276">
        <f t="shared" si="20"/>
        <v>0.51800000000000035</v>
      </c>
      <c r="C539" s="276">
        <f t="shared" si="21"/>
        <v>0.48199999999999965</v>
      </c>
      <c r="D539" s="277"/>
      <c r="E539" s="278">
        <f>SQRT(((B539*'Fig. 2.7'!$B$19)^2)+((C539*'Fig. 2.7'!$C$19)^2)+(2*B539*C539*'Fig. 2.7'!$B$19*'Fig. 2.7'!$C$19*'Fig. 2.7'!$B$21))</f>
        <v>8.3482864939550119</v>
      </c>
      <c r="F539" s="278">
        <f>+(B539*'Fig. 2.7'!$B$18)+(C539*'Fig. 2.7'!$C$18)</f>
        <v>7.0518166666666708</v>
      </c>
    </row>
    <row r="540" spans="2:6" x14ac:dyDescent="0.5">
      <c r="B540" s="276">
        <f t="shared" si="20"/>
        <v>0.51900000000000035</v>
      </c>
      <c r="C540" s="276">
        <f t="shared" si="21"/>
        <v>0.48099999999999965</v>
      </c>
      <c r="D540" s="277"/>
      <c r="E540" s="278">
        <f>SQRT(((B540*'Fig. 2.7'!$B$19)^2)+((C540*'Fig. 2.7'!$C$19)^2)+(2*B540*C540*'Fig. 2.7'!$B$19*'Fig. 2.7'!$C$19*'Fig. 2.7'!$B$21))</f>
        <v>8.3700380047424812</v>
      </c>
      <c r="F540" s="278">
        <f>+(B540*'Fig. 2.7'!$B$18)+(C540*'Fig. 2.7'!$C$18)</f>
        <v>7.0614083333333379</v>
      </c>
    </row>
    <row r="541" spans="2:6" x14ac:dyDescent="0.5">
      <c r="B541" s="276">
        <f t="shared" si="20"/>
        <v>0.52000000000000035</v>
      </c>
      <c r="C541" s="276">
        <f t="shared" si="21"/>
        <v>0.47999999999999965</v>
      </c>
      <c r="D541" s="277"/>
      <c r="E541" s="278">
        <f>SQRT(((B541*'Fig. 2.7'!$B$19)^2)+((C541*'Fig. 2.7'!$C$19)^2)+(2*B541*C541*'Fig. 2.7'!$B$19*'Fig. 2.7'!$C$19*'Fig. 2.7'!$B$21))</f>
        <v>8.391796708691178</v>
      </c>
      <c r="F541" s="278">
        <f>+(B541*'Fig. 2.7'!$B$18)+(C541*'Fig. 2.7'!$C$18)</f>
        <v>7.0710000000000042</v>
      </c>
    </row>
    <row r="542" spans="2:6" x14ac:dyDescent="0.5">
      <c r="B542" s="276">
        <f t="shared" si="20"/>
        <v>0.52100000000000035</v>
      </c>
      <c r="C542" s="276">
        <f t="shared" si="21"/>
        <v>0.47899999999999965</v>
      </c>
      <c r="D542" s="277"/>
      <c r="E542" s="278">
        <f>SQRT(((B542*'Fig. 2.7'!$B$19)^2)+((C542*'Fig. 2.7'!$C$19)^2)+(2*B542*C542*'Fig. 2.7'!$B$19*'Fig. 2.7'!$C$19*'Fig. 2.7'!$B$21))</f>
        <v>8.4135625499934115</v>
      </c>
      <c r="F542" s="278">
        <f>+(B542*'Fig. 2.7'!$B$18)+(C542*'Fig. 2.7'!$C$18)</f>
        <v>7.0805916666666713</v>
      </c>
    </row>
    <row r="543" spans="2:6" x14ac:dyDescent="0.5">
      <c r="B543" s="276">
        <f t="shared" si="20"/>
        <v>0.52200000000000035</v>
      </c>
      <c r="C543" s="276">
        <f t="shared" si="21"/>
        <v>0.47799999999999965</v>
      </c>
      <c r="D543" s="277"/>
      <c r="E543" s="278">
        <f>SQRT(((B543*'Fig. 2.7'!$B$19)^2)+((C543*'Fig. 2.7'!$C$19)^2)+(2*B543*C543*'Fig. 2.7'!$B$19*'Fig. 2.7'!$C$19*'Fig. 2.7'!$B$21))</f>
        <v>8.4353354733992667</v>
      </c>
      <c r="F543" s="278">
        <f>+(B543*'Fig. 2.7'!$B$18)+(C543*'Fig. 2.7'!$C$18)</f>
        <v>7.0901833333333384</v>
      </c>
    </row>
    <row r="544" spans="2:6" x14ac:dyDescent="0.5">
      <c r="B544" s="276">
        <f t="shared" si="20"/>
        <v>0.52300000000000035</v>
      </c>
      <c r="C544" s="276">
        <f t="shared" si="21"/>
        <v>0.47699999999999965</v>
      </c>
      <c r="D544" s="277"/>
      <c r="E544" s="278">
        <f>SQRT(((B544*'Fig. 2.7'!$B$19)^2)+((C544*'Fig. 2.7'!$C$19)^2)+(2*B544*C544*'Fig. 2.7'!$B$19*'Fig. 2.7'!$C$19*'Fig. 2.7'!$B$21))</f>
        <v>8.4571154242099134</v>
      </c>
      <c r="F544" s="278">
        <f>+(B544*'Fig. 2.7'!$B$18)+(C544*'Fig. 2.7'!$C$18)</f>
        <v>7.0997750000000046</v>
      </c>
    </row>
    <row r="545" spans="2:6" x14ac:dyDescent="0.5">
      <c r="B545" s="276">
        <f t="shared" si="20"/>
        <v>0.52400000000000035</v>
      </c>
      <c r="C545" s="276">
        <f t="shared" si="21"/>
        <v>0.47599999999999965</v>
      </c>
      <c r="D545" s="277"/>
      <c r="E545" s="278">
        <f>SQRT(((B545*'Fig. 2.7'!$B$19)^2)+((C545*'Fig. 2.7'!$C$19)^2)+(2*B545*C545*'Fig. 2.7'!$B$19*'Fig. 2.7'!$C$19*'Fig. 2.7'!$B$21))</f>
        <v>8.4789023482709887</v>
      </c>
      <c r="F545" s="278">
        <f>+(B545*'Fig. 2.7'!$B$18)+(C545*'Fig. 2.7'!$C$18)</f>
        <v>7.1093666666666717</v>
      </c>
    </row>
    <row r="546" spans="2:6" x14ac:dyDescent="0.5">
      <c r="B546" s="276">
        <f t="shared" si="20"/>
        <v>0.52500000000000036</v>
      </c>
      <c r="C546" s="276">
        <f t="shared" si="21"/>
        <v>0.47499999999999964</v>
      </c>
      <c r="D546" s="277"/>
      <c r="E546" s="278">
        <f>SQRT(((B546*'Fig. 2.7'!$B$19)^2)+((C546*'Fig. 2.7'!$C$19)^2)+(2*B546*C546*'Fig. 2.7'!$B$19*'Fig. 2.7'!$C$19*'Fig. 2.7'!$B$21))</f>
        <v>8.5006961919660551</v>
      </c>
      <c r="F546" s="278">
        <f>+(B546*'Fig. 2.7'!$B$18)+(C546*'Fig. 2.7'!$C$18)</f>
        <v>7.1189583333333388</v>
      </c>
    </row>
    <row r="547" spans="2:6" x14ac:dyDescent="0.5">
      <c r="B547" s="276">
        <f t="shared" si="20"/>
        <v>0.52600000000000036</v>
      </c>
      <c r="C547" s="276">
        <f t="shared" si="21"/>
        <v>0.47399999999999964</v>
      </c>
      <c r="D547" s="277"/>
      <c r="E547" s="278">
        <f>SQRT(((B547*'Fig. 2.7'!$B$19)^2)+((C547*'Fig. 2.7'!$C$19)^2)+(2*B547*C547*'Fig. 2.7'!$B$19*'Fig. 2.7'!$C$19*'Fig. 2.7'!$B$21))</f>
        <v>8.52249690221017</v>
      </c>
      <c r="F547" s="278">
        <f>+(B547*'Fig. 2.7'!$B$18)+(C547*'Fig. 2.7'!$C$18)</f>
        <v>7.1285500000000042</v>
      </c>
    </row>
    <row r="548" spans="2:6" x14ac:dyDescent="0.5">
      <c r="B548" s="276">
        <f t="shared" si="20"/>
        <v>0.52700000000000036</v>
      </c>
      <c r="C548" s="276">
        <f t="shared" si="21"/>
        <v>0.47299999999999964</v>
      </c>
      <c r="D548" s="277"/>
      <c r="E548" s="278">
        <f>SQRT(((B548*'Fig. 2.7'!$B$19)^2)+((C548*'Fig. 2.7'!$C$19)^2)+(2*B548*C548*'Fig. 2.7'!$B$19*'Fig. 2.7'!$C$19*'Fig. 2.7'!$B$21))</f>
        <v>8.5443044264435333</v>
      </c>
      <c r="F548" s="278">
        <f>+(B548*'Fig. 2.7'!$B$18)+(C548*'Fig. 2.7'!$C$18)</f>
        <v>7.1381416666666713</v>
      </c>
    </row>
    <row r="549" spans="2:6" x14ac:dyDescent="0.5">
      <c r="B549" s="276">
        <f t="shared" si="20"/>
        <v>0.52800000000000036</v>
      </c>
      <c r="C549" s="276">
        <f t="shared" si="21"/>
        <v>0.47199999999999964</v>
      </c>
      <c r="D549" s="277"/>
      <c r="E549" s="278">
        <f>SQRT(((B549*'Fig. 2.7'!$B$19)^2)+((C549*'Fig. 2.7'!$C$19)^2)+(2*B549*C549*'Fig. 2.7'!$B$19*'Fig. 2.7'!$C$19*'Fig. 2.7'!$B$21))</f>
        <v>8.5661187126252241</v>
      </c>
      <c r="F549" s="278">
        <f>+(B549*'Fig. 2.7'!$B$18)+(C549*'Fig. 2.7'!$C$18)</f>
        <v>7.1477333333333384</v>
      </c>
    </row>
    <row r="550" spans="2:6" x14ac:dyDescent="0.5">
      <c r="B550" s="276">
        <f t="shared" si="20"/>
        <v>0.52900000000000036</v>
      </c>
      <c r="C550" s="276">
        <f t="shared" si="21"/>
        <v>0.47099999999999964</v>
      </c>
      <c r="D550" s="277"/>
      <c r="E550" s="278">
        <f>SQRT(((B550*'Fig. 2.7'!$B$19)^2)+((C550*'Fig. 2.7'!$C$19)^2)+(2*B550*C550*'Fig. 2.7'!$B$19*'Fig. 2.7'!$C$19*'Fig. 2.7'!$B$21))</f>
        <v>8.5879397092270242</v>
      </c>
      <c r="F550" s="278">
        <f>+(B550*'Fig. 2.7'!$B$18)+(C550*'Fig. 2.7'!$C$18)</f>
        <v>7.1573250000000046</v>
      </c>
    </row>
    <row r="551" spans="2:6" x14ac:dyDescent="0.5">
      <c r="B551" s="276">
        <f t="shared" si="20"/>
        <v>0.53000000000000036</v>
      </c>
      <c r="C551" s="276">
        <f t="shared" si="21"/>
        <v>0.46999999999999964</v>
      </c>
      <c r="D551" s="277"/>
      <c r="E551" s="278">
        <f>SQRT(((B551*'Fig. 2.7'!$B$19)^2)+((C551*'Fig. 2.7'!$C$19)^2)+(2*B551*C551*'Fig. 2.7'!$B$19*'Fig. 2.7'!$C$19*'Fig. 2.7'!$B$21))</f>
        <v>8.6097673652273237</v>
      </c>
      <c r="F551" s="278">
        <f>+(B551*'Fig. 2.7'!$B$18)+(C551*'Fig. 2.7'!$C$18)</f>
        <v>7.1669166666666717</v>
      </c>
    </row>
    <row r="552" spans="2:6" x14ac:dyDescent="0.5">
      <c r="B552" s="276">
        <f t="shared" si="20"/>
        <v>0.53100000000000036</v>
      </c>
      <c r="C552" s="276">
        <f t="shared" si="21"/>
        <v>0.46899999999999964</v>
      </c>
      <c r="D552" s="277"/>
      <c r="E552" s="278">
        <f>SQRT(((B552*'Fig. 2.7'!$B$19)^2)+((C552*'Fig. 2.7'!$C$19)^2)+(2*B552*C552*'Fig. 2.7'!$B$19*'Fig. 2.7'!$C$19*'Fig. 2.7'!$B$21))</f>
        <v>8.6316016301051253</v>
      </c>
      <c r="F552" s="278">
        <f>+(B552*'Fig. 2.7'!$B$18)+(C552*'Fig. 2.7'!$C$18)</f>
        <v>7.1765083333333388</v>
      </c>
    </row>
    <row r="553" spans="2:6" x14ac:dyDescent="0.5">
      <c r="B553" s="276">
        <f t="shared" si="20"/>
        <v>0.53200000000000036</v>
      </c>
      <c r="C553" s="276">
        <f t="shared" si="21"/>
        <v>0.46799999999999964</v>
      </c>
      <c r="D553" s="277"/>
      <c r="E553" s="278">
        <f>SQRT(((B553*'Fig. 2.7'!$B$19)^2)+((C553*'Fig. 2.7'!$C$19)^2)+(2*B553*C553*'Fig. 2.7'!$B$19*'Fig. 2.7'!$C$19*'Fig. 2.7'!$B$21))</f>
        <v>8.6534424538340993</v>
      </c>
      <c r="F553" s="278">
        <f>+(B553*'Fig. 2.7'!$B$18)+(C553*'Fig. 2.7'!$C$18)</f>
        <v>7.186100000000005</v>
      </c>
    </row>
    <row r="554" spans="2:6" x14ac:dyDescent="0.5">
      <c r="B554" s="276">
        <f t="shared" si="20"/>
        <v>0.53300000000000036</v>
      </c>
      <c r="C554" s="276">
        <f t="shared" si="21"/>
        <v>0.46699999999999964</v>
      </c>
      <c r="D554" s="277"/>
      <c r="E554" s="278">
        <f>SQRT(((B554*'Fig. 2.7'!$B$19)^2)+((C554*'Fig. 2.7'!$C$19)^2)+(2*B554*C554*'Fig. 2.7'!$B$19*'Fig. 2.7'!$C$19*'Fig. 2.7'!$B$21))</f>
        <v>8.6752897868767498</v>
      </c>
      <c r="F554" s="278">
        <f>+(B554*'Fig. 2.7'!$B$18)+(C554*'Fig. 2.7'!$C$18)</f>
        <v>7.1956916666666721</v>
      </c>
    </row>
    <row r="555" spans="2:6" x14ac:dyDescent="0.5">
      <c r="B555" s="276">
        <f t="shared" si="20"/>
        <v>0.53400000000000036</v>
      </c>
      <c r="C555" s="276">
        <f t="shared" si="21"/>
        <v>0.46599999999999964</v>
      </c>
      <c r="D555" s="277"/>
      <c r="E555" s="278">
        <f>SQRT(((B555*'Fig. 2.7'!$B$19)^2)+((C555*'Fig. 2.7'!$C$19)^2)+(2*B555*C555*'Fig. 2.7'!$B$19*'Fig. 2.7'!$C$19*'Fig. 2.7'!$B$21))</f>
        <v>8.6971435801786434</v>
      </c>
      <c r="F555" s="278">
        <f>+(B555*'Fig. 2.7'!$B$18)+(C555*'Fig. 2.7'!$C$18)</f>
        <v>7.2052833333333375</v>
      </c>
    </row>
    <row r="556" spans="2:6" x14ac:dyDescent="0.5">
      <c r="B556" s="276">
        <f t="shared" si="20"/>
        <v>0.53500000000000036</v>
      </c>
      <c r="C556" s="276">
        <f t="shared" si="21"/>
        <v>0.46499999999999964</v>
      </c>
      <c r="D556" s="277"/>
      <c r="E556" s="278">
        <f>SQRT(((B556*'Fig. 2.7'!$B$19)^2)+((C556*'Fig. 2.7'!$C$19)^2)+(2*B556*C556*'Fig. 2.7'!$B$19*'Fig. 2.7'!$C$19*'Fig. 2.7'!$B$21))</f>
        <v>8.7190037851627267</v>
      </c>
      <c r="F556" s="278">
        <f>+(B556*'Fig. 2.7'!$B$18)+(C556*'Fig. 2.7'!$C$18)</f>
        <v>7.2148750000000046</v>
      </c>
    </row>
    <row r="557" spans="2:6" x14ac:dyDescent="0.5">
      <c r="B557" s="276">
        <f t="shared" si="20"/>
        <v>0.53600000000000037</v>
      </c>
      <c r="C557" s="276">
        <f t="shared" si="21"/>
        <v>0.46399999999999963</v>
      </c>
      <c r="D557" s="277"/>
      <c r="E557" s="278">
        <f>SQRT(((B557*'Fig. 2.7'!$B$19)^2)+((C557*'Fig. 2.7'!$C$19)^2)+(2*B557*C557*'Fig. 2.7'!$B$19*'Fig. 2.7'!$C$19*'Fig. 2.7'!$B$21))</f>
        <v>8.740870353723718</v>
      </c>
      <c r="F557" s="278">
        <f>+(B557*'Fig. 2.7'!$B$18)+(C557*'Fig. 2.7'!$C$18)</f>
        <v>7.2244666666666717</v>
      </c>
    </row>
    <row r="558" spans="2:6" x14ac:dyDescent="0.5">
      <c r="B558" s="276">
        <f t="shared" si="20"/>
        <v>0.53700000000000037</v>
      </c>
      <c r="C558" s="276">
        <f t="shared" si="21"/>
        <v>0.46299999999999963</v>
      </c>
      <c r="D558" s="277"/>
      <c r="E558" s="278">
        <f>SQRT(((B558*'Fig. 2.7'!$B$19)^2)+((C558*'Fig. 2.7'!$C$19)^2)+(2*B558*C558*'Fig. 2.7'!$B$19*'Fig. 2.7'!$C$19*'Fig. 2.7'!$B$21))</f>
        <v>8.7627432382225656</v>
      </c>
      <c r="F558" s="278">
        <f>+(B558*'Fig. 2.7'!$B$18)+(C558*'Fig. 2.7'!$C$18)</f>
        <v>7.2340583333333379</v>
      </c>
    </row>
    <row r="559" spans="2:6" x14ac:dyDescent="0.5">
      <c r="B559" s="276">
        <f t="shared" si="20"/>
        <v>0.53800000000000037</v>
      </c>
      <c r="C559" s="276">
        <f t="shared" si="21"/>
        <v>0.46199999999999963</v>
      </c>
      <c r="D559" s="277"/>
      <c r="E559" s="278">
        <f>SQRT(((B559*'Fig. 2.7'!$B$19)^2)+((C559*'Fig. 2.7'!$C$19)^2)+(2*B559*C559*'Fig. 2.7'!$B$19*'Fig. 2.7'!$C$19*'Fig. 2.7'!$B$21))</f>
        <v>8.7846223914809922</v>
      </c>
      <c r="F559" s="278">
        <f>+(B559*'Fig. 2.7'!$B$18)+(C559*'Fig. 2.7'!$C$18)</f>
        <v>7.243650000000005</v>
      </c>
    </row>
    <row r="560" spans="2:6" x14ac:dyDescent="0.5">
      <c r="B560" s="276">
        <f t="shared" si="20"/>
        <v>0.53900000000000037</v>
      </c>
      <c r="C560" s="276">
        <f t="shared" si="21"/>
        <v>0.46099999999999963</v>
      </c>
      <c r="D560" s="277"/>
      <c r="E560" s="278">
        <f>SQRT(((B560*'Fig. 2.7'!$B$19)^2)+((C560*'Fig. 2.7'!$C$19)^2)+(2*B560*C560*'Fig. 2.7'!$B$19*'Fig. 2.7'!$C$19*'Fig. 2.7'!$B$21))</f>
        <v>8.8065077667761162</v>
      </c>
      <c r="F560" s="278">
        <f>+(B560*'Fig. 2.7'!$B$18)+(C560*'Fig. 2.7'!$C$18)</f>
        <v>7.2532416666666721</v>
      </c>
    </row>
    <row r="561" spans="2:6" x14ac:dyDescent="0.5">
      <c r="B561" s="276">
        <f t="shared" si="20"/>
        <v>0.54000000000000037</v>
      </c>
      <c r="C561" s="276">
        <f t="shared" si="21"/>
        <v>0.45999999999999963</v>
      </c>
      <c r="D561" s="277"/>
      <c r="E561" s="278">
        <f>SQRT(((B561*'Fig. 2.7'!$B$19)^2)+((C561*'Fig. 2.7'!$C$19)^2)+(2*B561*C561*'Fig. 2.7'!$B$19*'Fig. 2.7'!$C$19*'Fig. 2.7'!$B$21))</f>
        <v>8.828399317835121</v>
      </c>
      <c r="F561" s="278">
        <f>+(B561*'Fig. 2.7'!$B$18)+(C561*'Fig. 2.7'!$C$18)</f>
        <v>7.2628333333333384</v>
      </c>
    </row>
    <row r="562" spans="2:6" x14ac:dyDescent="0.5">
      <c r="B562" s="276">
        <f t="shared" si="20"/>
        <v>0.54100000000000037</v>
      </c>
      <c r="C562" s="276">
        <f t="shared" si="21"/>
        <v>0.45899999999999963</v>
      </c>
      <c r="D562" s="277"/>
      <c r="E562" s="278">
        <f>SQRT(((B562*'Fig. 2.7'!$B$19)^2)+((C562*'Fig. 2.7'!$C$19)^2)+(2*B562*C562*'Fig. 2.7'!$B$19*'Fig. 2.7'!$C$19*'Fig. 2.7'!$B$21))</f>
        <v>8.8502969988300464</v>
      </c>
      <c r="F562" s="278">
        <f>+(B562*'Fig. 2.7'!$B$18)+(C562*'Fig. 2.7'!$C$18)</f>
        <v>7.2724250000000046</v>
      </c>
    </row>
    <row r="563" spans="2:6" x14ac:dyDescent="0.5">
      <c r="B563" s="276">
        <f t="shared" si="20"/>
        <v>0.54200000000000037</v>
      </c>
      <c r="C563" s="276">
        <f t="shared" si="21"/>
        <v>0.45799999999999963</v>
      </c>
      <c r="D563" s="277"/>
      <c r="E563" s="278">
        <f>SQRT(((B563*'Fig. 2.7'!$B$19)^2)+((C563*'Fig. 2.7'!$C$19)^2)+(2*B563*C563*'Fig. 2.7'!$B$19*'Fig. 2.7'!$C$19*'Fig. 2.7'!$B$21))</f>
        <v>8.8722007643725842</v>
      </c>
      <c r="F563" s="278">
        <f>+(B563*'Fig. 2.7'!$B$18)+(C563*'Fig. 2.7'!$C$18)</f>
        <v>7.2820166666666717</v>
      </c>
    </row>
    <row r="564" spans="2:6" x14ac:dyDescent="0.5">
      <c r="B564" s="276">
        <f t="shared" si="20"/>
        <v>0.54300000000000037</v>
      </c>
      <c r="C564" s="276">
        <f t="shared" si="21"/>
        <v>0.45699999999999963</v>
      </c>
      <c r="D564" s="277"/>
      <c r="E564" s="278">
        <f>SQRT(((B564*'Fig. 2.7'!$B$19)^2)+((C564*'Fig. 2.7'!$C$19)^2)+(2*B564*C564*'Fig. 2.7'!$B$19*'Fig. 2.7'!$C$19*'Fig. 2.7'!$B$21))</f>
        <v>8.8941105695089977</v>
      </c>
      <c r="F564" s="278">
        <f>+(B564*'Fig. 2.7'!$B$18)+(C564*'Fig. 2.7'!$C$18)</f>
        <v>7.2916083333333379</v>
      </c>
    </row>
    <row r="565" spans="2:6" x14ac:dyDescent="0.5">
      <c r="B565" s="276">
        <f t="shared" si="20"/>
        <v>0.54400000000000037</v>
      </c>
      <c r="C565" s="276">
        <f t="shared" si="21"/>
        <v>0.45599999999999963</v>
      </c>
      <c r="D565" s="277"/>
      <c r="E565" s="278">
        <f>SQRT(((B565*'Fig. 2.7'!$B$19)^2)+((C565*'Fig. 2.7'!$C$19)^2)+(2*B565*C565*'Fig. 2.7'!$B$19*'Fig. 2.7'!$C$19*'Fig. 2.7'!$B$21))</f>
        <v>8.9160263697150821</v>
      </c>
      <c r="F565" s="278">
        <f>+(B565*'Fig. 2.7'!$B$18)+(C565*'Fig. 2.7'!$C$18)</f>
        <v>7.301200000000005</v>
      </c>
    </row>
    <row r="566" spans="2:6" x14ac:dyDescent="0.5">
      <c r="B566" s="276">
        <f t="shared" si="20"/>
        <v>0.54500000000000037</v>
      </c>
      <c r="C566" s="276">
        <f t="shared" si="21"/>
        <v>0.45499999999999963</v>
      </c>
      <c r="D566" s="277"/>
      <c r="E566" s="278">
        <f>SQRT(((B566*'Fig. 2.7'!$B$19)^2)+((C566*'Fig. 2.7'!$C$19)^2)+(2*B566*C566*'Fig. 2.7'!$B$19*'Fig. 2.7'!$C$19*'Fig. 2.7'!$B$21))</f>
        <v>8.9379481208912015</v>
      </c>
      <c r="F566" s="278">
        <f>+(B566*'Fig. 2.7'!$B$18)+(C566*'Fig. 2.7'!$C$18)</f>
        <v>7.3107916666666721</v>
      </c>
    </row>
    <row r="567" spans="2:6" x14ac:dyDescent="0.5">
      <c r="B567" s="276">
        <f t="shared" si="20"/>
        <v>0.54600000000000037</v>
      </c>
      <c r="C567" s="276">
        <f t="shared" si="21"/>
        <v>0.45399999999999963</v>
      </c>
      <c r="D567" s="277"/>
      <c r="E567" s="278">
        <f>SQRT(((B567*'Fig. 2.7'!$B$19)^2)+((C567*'Fig. 2.7'!$C$19)^2)+(2*B567*C567*'Fig. 2.7'!$B$19*'Fig. 2.7'!$C$19*'Fig. 2.7'!$B$21))</f>
        <v>8.9598757793573967</v>
      </c>
      <c r="F567" s="278">
        <f>+(B567*'Fig. 2.7'!$B$18)+(C567*'Fig. 2.7'!$C$18)</f>
        <v>7.3203833333333383</v>
      </c>
    </row>
    <row r="568" spans="2:6" x14ac:dyDescent="0.5">
      <c r="B568" s="276">
        <f t="shared" si="20"/>
        <v>0.54700000000000037</v>
      </c>
      <c r="C568" s="276">
        <f t="shared" si="21"/>
        <v>0.45299999999999963</v>
      </c>
      <c r="D568" s="277"/>
      <c r="E568" s="278">
        <f>SQRT(((B568*'Fig. 2.7'!$B$19)^2)+((C568*'Fig. 2.7'!$C$19)^2)+(2*B568*C568*'Fig. 2.7'!$B$19*'Fig. 2.7'!$C$19*'Fig. 2.7'!$B$21))</f>
        <v>8.9818093018485374</v>
      </c>
      <c r="F568" s="278">
        <f>+(B568*'Fig. 2.7'!$B$18)+(C568*'Fig. 2.7'!$C$18)</f>
        <v>7.3299750000000055</v>
      </c>
    </row>
    <row r="569" spans="2:6" x14ac:dyDescent="0.5">
      <c r="B569" s="276">
        <f t="shared" si="20"/>
        <v>0.54800000000000038</v>
      </c>
      <c r="C569" s="276">
        <f t="shared" si="21"/>
        <v>0.45199999999999962</v>
      </c>
      <c r="D569" s="277"/>
      <c r="E569" s="278">
        <f>SQRT(((B569*'Fig. 2.7'!$B$19)^2)+((C569*'Fig. 2.7'!$C$19)^2)+(2*B569*C569*'Fig. 2.7'!$B$19*'Fig. 2.7'!$C$19*'Fig. 2.7'!$B$21))</f>
        <v>9.0037486455095639</v>
      </c>
      <c r="F569" s="278">
        <f>+(B569*'Fig. 2.7'!$B$18)+(C569*'Fig. 2.7'!$C$18)</f>
        <v>7.3395666666666717</v>
      </c>
    </row>
    <row r="570" spans="2:6" x14ac:dyDescent="0.5">
      <c r="B570" s="276">
        <f t="shared" si="20"/>
        <v>0.54900000000000038</v>
      </c>
      <c r="C570" s="276">
        <f t="shared" si="21"/>
        <v>0.45099999999999962</v>
      </c>
      <c r="D570" s="277"/>
      <c r="E570" s="278">
        <f>SQRT(((B570*'Fig. 2.7'!$B$19)^2)+((C570*'Fig. 2.7'!$C$19)^2)+(2*B570*C570*'Fig. 2.7'!$B$19*'Fig. 2.7'!$C$19*'Fig. 2.7'!$B$21))</f>
        <v>9.025693767890786</v>
      </c>
      <c r="F570" s="278">
        <f>+(B570*'Fig. 2.7'!$B$18)+(C570*'Fig. 2.7'!$C$18)</f>
        <v>7.3491583333333379</v>
      </c>
    </row>
    <row r="571" spans="2:6" x14ac:dyDescent="0.5">
      <c r="B571" s="276">
        <f t="shared" si="20"/>
        <v>0.55000000000000038</v>
      </c>
      <c r="C571" s="276">
        <f t="shared" si="21"/>
        <v>0.44999999999999962</v>
      </c>
      <c r="D571" s="277"/>
      <c r="E571" s="278">
        <f>SQRT(((B571*'Fig. 2.7'!$B$19)^2)+((C571*'Fig. 2.7'!$C$19)^2)+(2*B571*C571*'Fig. 2.7'!$B$19*'Fig. 2.7'!$C$19*'Fig. 2.7'!$B$21))</f>
        <v>9.0476446269432298</v>
      </c>
      <c r="F571" s="278">
        <f>+(B571*'Fig. 2.7'!$B$18)+(C571*'Fig. 2.7'!$C$18)</f>
        <v>7.358750000000005</v>
      </c>
    </row>
    <row r="572" spans="2:6" x14ac:dyDescent="0.5">
      <c r="B572" s="276">
        <f t="shared" si="20"/>
        <v>0.55100000000000038</v>
      </c>
      <c r="C572" s="276">
        <f t="shared" si="21"/>
        <v>0.44899999999999962</v>
      </c>
      <c r="D572" s="277"/>
      <c r="E572" s="278">
        <f>SQRT(((B572*'Fig. 2.7'!$B$19)^2)+((C572*'Fig. 2.7'!$C$19)^2)+(2*B572*C572*'Fig. 2.7'!$B$19*'Fig. 2.7'!$C$19*'Fig. 2.7'!$B$21))</f>
        <v>9.0696011810140629</v>
      </c>
      <c r="F572" s="278">
        <f>+(B572*'Fig. 2.7'!$B$18)+(C572*'Fig. 2.7'!$C$18)</f>
        <v>7.3683416666666721</v>
      </c>
    </row>
    <row r="573" spans="2:6" x14ac:dyDescent="0.5">
      <c r="B573" s="276">
        <f t="shared" si="20"/>
        <v>0.55200000000000038</v>
      </c>
      <c r="C573" s="276">
        <f t="shared" si="21"/>
        <v>0.44799999999999962</v>
      </c>
      <c r="D573" s="277"/>
      <c r="E573" s="278">
        <f>SQRT(((B573*'Fig. 2.7'!$B$19)^2)+((C573*'Fig. 2.7'!$C$19)^2)+(2*B573*C573*'Fig. 2.7'!$B$19*'Fig. 2.7'!$C$19*'Fig. 2.7'!$B$21))</f>
        <v>9.0915633888420704</v>
      </c>
      <c r="F573" s="278">
        <f>+(B573*'Fig. 2.7'!$B$18)+(C573*'Fig. 2.7'!$C$18)</f>
        <v>7.3779333333333383</v>
      </c>
    </row>
    <row r="574" spans="2:6" x14ac:dyDescent="0.5">
      <c r="B574" s="276">
        <f t="shared" si="20"/>
        <v>0.55300000000000038</v>
      </c>
      <c r="C574" s="276">
        <f t="shared" si="21"/>
        <v>0.44699999999999962</v>
      </c>
      <c r="D574" s="277"/>
      <c r="E574" s="278">
        <f>SQRT(((B574*'Fig. 2.7'!$B$19)^2)+((C574*'Fig. 2.7'!$C$19)^2)+(2*B574*C574*'Fig. 2.7'!$B$19*'Fig. 2.7'!$C$19*'Fig. 2.7'!$B$21))</f>
        <v>9.113531209553198</v>
      </c>
      <c r="F574" s="278">
        <f>+(B574*'Fig. 2.7'!$B$18)+(C574*'Fig. 2.7'!$C$18)</f>
        <v>7.3875250000000054</v>
      </c>
    </row>
    <row r="575" spans="2:6" x14ac:dyDescent="0.5">
      <c r="B575" s="276">
        <f t="shared" si="20"/>
        <v>0.55400000000000038</v>
      </c>
      <c r="C575" s="276">
        <f t="shared" si="21"/>
        <v>0.44599999999999962</v>
      </c>
      <c r="D575" s="277"/>
      <c r="E575" s="278">
        <f>SQRT(((B575*'Fig. 2.7'!$B$19)^2)+((C575*'Fig. 2.7'!$C$19)^2)+(2*B575*C575*'Fig. 2.7'!$B$19*'Fig. 2.7'!$C$19*'Fig. 2.7'!$B$21))</f>
        <v>9.1355046026561464</v>
      </c>
      <c r="F575" s="278">
        <f>+(B575*'Fig. 2.7'!$B$18)+(C575*'Fig. 2.7'!$C$18)</f>
        <v>7.3971166666666717</v>
      </c>
    </row>
    <row r="576" spans="2:6" x14ac:dyDescent="0.5">
      <c r="B576" s="276">
        <f t="shared" si="20"/>
        <v>0.55500000000000038</v>
      </c>
      <c r="C576" s="276">
        <f t="shared" si="21"/>
        <v>0.44499999999999962</v>
      </c>
      <c r="D576" s="277"/>
      <c r="E576" s="278">
        <f>SQRT(((B576*'Fig. 2.7'!$B$19)^2)+((C576*'Fig. 2.7'!$C$19)^2)+(2*B576*C576*'Fig. 2.7'!$B$19*'Fig. 2.7'!$C$19*'Fig. 2.7'!$B$21))</f>
        <v>9.1574835280380391</v>
      </c>
      <c r="F576" s="278">
        <f>+(B576*'Fig. 2.7'!$B$18)+(C576*'Fig. 2.7'!$C$18)</f>
        <v>7.4067083333333379</v>
      </c>
    </row>
    <row r="577" spans="2:6" x14ac:dyDescent="0.5">
      <c r="B577" s="276">
        <f t="shared" si="20"/>
        <v>0.55600000000000038</v>
      </c>
      <c r="C577" s="276">
        <f t="shared" si="21"/>
        <v>0.44399999999999962</v>
      </c>
      <c r="D577" s="277"/>
      <c r="E577" s="278">
        <f>SQRT(((B577*'Fig. 2.7'!$B$19)^2)+((C577*'Fig. 2.7'!$C$19)^2)+(2*B577*C577*'Fig. 2.7'!$B$19*'Fig. 2.7'!$C$19*'Fig. 2.7'!$B$21))</f>
        <v>9.1794679459601163</v>
      </c>
      <c r="F577" s="278">
        <f>+(B577*'Fig. 2.7'!$B$18)+(C577*'Fig. 2.7'!$C$18)</f>
        <v>7.416300000000005</v>
      </c>
    </row>
    <row r="578" spans="2:6" x14ac:dyDescent="0.5">
      <c r="B578" s="276">
        <f t="shared" si="20"/>
        <v>0.55700000000000038</v>
      </c>
      <c r="C578" s="276">
        <f t="shared" si="21"/>
        <v>0.44299999999999962</v>
      </c>
      <c r="D578" s="277"/>
      <c r="E578" s="278">
        <f>SQRT(((B578*'Fig. 2.7'!$B$19)^2)+((C578*'Fig. 2.7'!$C$19)^2)+(2*B578*C578*'Fig. 2.7'!$B$19*'Fig. 2.7'!$C$19*'Fig. 2.7'!$B$21))</f>
        <v>9.2014578170535195</v>
      </c>
      <c r="F578" s="278">
        <f>+(B578*'Fig. 2.7'!$B$18)+(C578*'Fig. 2.7'!$C$18)</f>
        <v>7.4258916666666712</v>
      </c>
    </row>
    <row r="579" spans="2:6" x14ac:dyDescent="0.5">
      <c r="B579" s="276">
        <f t="shared" si="20"/>
        <v>0.55800000000000038</v>
      </c>
      <c r="C579" s="276">
        <f t="shared" si="21"/>
        <v>0.44199999999999962</v>
      </c>
      <c r="D579" s="277"/>
      <c r="E579" s="278">
        <f>SQRT(((B579*'Fig. 2.7'!$B$19)^2)+((C579*'Fig. 2.7'!$C$19)^2)+(2*B579*C579*'Fig. 2.7'!$B$19*'Fig. 2.7'!$C$19*'Fig. 2.7'!$B$21))</f>
        <v>9.2234531023151121</v>
      </c>
      <c r="F579" s="278">
        <f>+(B579*'Fig. 2.7'!$B$18)+(C579*'Fig. 2.7'!$C$18)</f>
        <v>7.4354833333333383</v>
      </c>
    </row>
    <row r="580" spans="2:6" x14ac:dyDescent="0.5">
      <c r="B580" s="276">
        <f t="shared" si="20"/>
        <v>0.55900000000000039</v>
      </c>
      <c r="C580" s="276">
        <f t="shared" si="21"/>
        <v>0.44099999999999961</v>
      </c>
      <c r="D580" s="277"/>
      <c r="E580" s="278">
        <f>SQRT(((B580*'Fig. 2.7'!$B$19)^2)+((C580*'Fig. 2.7'!$C$19)^2)+(2*B580*C580*'Fig. 2.7'!$B$19*'Fig. 2.7'!$C$19*'Fig. 2.7'!$B$21))</f>
        <v>9.2454537631033542</v>
      </c>
      <c r="F580" s="278">
        <f>+(B580*'Fig. 2.7'!$B$18)+(C580*'Fig. 2.7'!$C$18)</f>
        <v>7.4450750000000054</v>
      </c>
    </row>
    <row r="581" spans="2:6" x14ac:dyDescent="0.5">
      <c r="B581" s="276">
        <f t="shared" si="20"/>
        <v>0.56000000000000039</v>
      </c>
      <c r="C581" s="276">
        <f t="shared" si="21"/>
        <v>0.43999999999999961</v>
      </c>
      <c r="D581" s="277"/>
      <c r="E581" s="278">
        <f>SQRT(((B581*'Fig. 2.7'!$B$19)^2)+((C581*'Fig. 2.7'!$C$19)^2)+(2*B581*C581*'Fig. 2.7'!$B$19*'Fig. 2.7'!$C$19*'Fig. 2.7'!$B$21))</f>
        <v>9.2674597611342548</v>
      </c>
      <c r="F581" s="278">
        <f>+(B581*'Fig. 2.7'!$B$18)+(C581*'Fig. 2.7'!$C$18)</f>
        <v>7.4546666666666717</v>
      </c>
    </row>
    <row r="582" spans="2:6" x14ac:dyDescent="0.5">
      <c r="B582" s="276">
        <f t="shared" si="20"/>
        <v>0.56100000000000039</v>
      </c>
      <c r="C582" s="276">
        <f t="shared" si="21"/>
        <v>0.43899999999999961</v>
      </c>
      <c r="D582" s="277"/>
      <c r="E582" s="278">
        <f>SQRT(((B582*'Fig. 2.7'!$B$19)^2)+((C582*'Fig. 2.7'!$C$19)^2)+(2*B582*C582*'Fig. 2.7'!$B$19*'Fig. 2.7'!$C$19*'Fig. 2.7'!$B$21))</f>
        <v>9.2894710584773375</v>
      </c>
      <c r="F582" s="278">
        <f>+(B582*'Fig. 2.7'!$B$18)+(C582*'Fig. 2.7'!$C$18)</f>
        <v>7.4642583333333388</v>
      </c>
    </row>
    <row r="583" spans="2:6" x14ac:dyDescent="0.5">
      <c r="B583" s="276">
        <f t="shared" si="20"/>
        <v>0.56200000000000039</v>
      </c>
      <c r="C583" s="276">
        <f t="shared" si="21"/>
        <v>0.43799999999999961</v>
      </c>
      <c r="D583" s="277"/>
      <c r="E583" s="278">
        <f>SQRT(((B583*'Fig. 2.7'!$B$19)^2)+((C583*'Fig. 2.7'!$C$19)^2)+(2*B583*C583*'Fig. 2.7'!$B$19*'Fig. 2.7'!$C$19*'Fig. 2.7'!$B$21))</f>
        <v>9.3114876175516859</v>
      </c>
      <c r="F583" s="278">
        <f>+(B583*'Fig. 2.7'!$B$18)+(C583*'Fig. 2.7'!$C$18)</f>
        <v>7.4738500000000059</v>
      </c>
    </row>
    <row r="584" spans="2:6" x14ac:dyDescent="0.5">
      <c r="B584" s="276">
        <f t="shared" si="20"/>
        <v>0.56300000000000039</v>
      </c>
      <c r="C584" s="276">
        <f t="shared" si="21"/>
        <v>0.43699999999999961</v>
      </c>
      <c r="D584" s="277"/>
      <c r="E584" s="278">
        <f>SQRT(((B584*'Fig. 2.7'!$B$19)^2)+((C584*'Fig. 2.7'!$C$19)^2)+(2*B584*C584*'Fig. 2.7'!$B$19*'Fig. 2.7'!$C$19*'Fig. 2.7'!$B$21))</f>
        <v>9.3335094011220416</v>
      </c>
      <c r="F584" s="278">
        <f>+(B584*'Fig. 2.7'!$B$18)+(C584*'Fig. 2.7'!$C$18)</f>
        <v>7.4834416666666712</v>
      </c>
    </row>
    <row r="585" spans="2:6" x14ac:dyDescent="0.5">
      <c r="B585" s="276">
        <f t="shared" si="20"/>
        <v>0.56400000000000039</v>
      </c>
      <c r="C585" s="276">
        <f t="shared" si="21"/>
        <v>0.43599999999999961</v>
      </c>
      <c r="D585" s="277"/>
      <c r="E585" s="278">
        <f>SQRT(((B585*'Fig. 2.7'!$B$19)^2)+((C585*'Fig. 2.7'!$C$19)^2)+(2*B585*C585*'Fig. 2.7'!$B$19*'Fig. 2.7'!$C$19*'Fig. 2.7'!$B$21))</f>
        <v>9.3555363722949352</v>
      </c>
      <c r="F585" s="278">
        <f>+(B585*'Fig. 2.7'!$B$18)+(C585*'Fig. 2.7'!$C$18)</f>
        <v>7.4930333333333383</v>
      </c>
    </row>
    <row r="586" spans="2:6" x14ac:dyDescent="0.5">
      <c r="B586" s="276">
        <f t="shared" si="20"/>
        <v>0.56500000000000039</v>
      </c>
      <c r="C586" s="276">
        <f t="shared" si="21"/>
        <v>0.43499999999999961</v>
      </c>
      <c r="D586" s="277"/>
      <c r="E586" s="278">
        <f>SQRT(((B586*'Fig. 2.7'!$B$19)^2)+((C586*'Fig. 2.7'!$C$19)^2)+(2*B586*C586*'Fig. 2.7'!$B$19*'Fig. 2.7'!$C$19*'Fig. 2.7'!$B$21))</f>
        <v>9.3775684945148949</v>
      </c>
      <c r="F586" s="278">
        <f>+(B586*'Fig. 2.7'!$B$18)+(C586*'Fig. 2.7'!$C$18)</f>
        <v>7.5026250000000054</v>
      </c>
    </row>
    <row r="587" spans="2:6" x14ac:dyDescent="0.5">
      <c r="B587" s="276">
        <f t="shared" si="20"/>
        <v>0.56600000000000039</v>
      </c>
      <c r="C587" s="276">
        <f t="shared" si="21"/>
        <v>0.43399999999999961</v>
      </c>
      <c r="D587" s="277"/>
      <c r="E587" s="278">
        <f>SQRT(((B587*'Fig. 2.7'!$B$19)^2)+((C587*'Fig. 2.7'!$C$19)^2)+(2*B587*C587*'Fig. 2.7'!$B$19*'Fig. 2.7'!$C$19*'Fig. 2.7'!$B$21))</f>
        <v>9.399605731560662</v>
      </c>
      <c r="F587" s="278">
        <f>+(B587*'Fig. 2.7'!$B$18)+(C587*'Fig. 2.7'!$C$18)</f>
        <v>7.5122166666666716</v>
      </c>
    </row>
    <row r="588" spans="2:6" x14ac:dyDescent="0.5">
      <c r="B588" s="276">
        <f t="shared" si="20"/>
        <v>0.56700000000000039</v>
      </c>
      <c r="C588" s="276">
        <f t="shared" si="21"/>
        <v>0.43299999999999961</v>
      </c>
      <c r="D588" s="277"/>
      <c r="E588" s="278">
        <f>SQRT(((B588*'Fig. 2.7'!$B$19)^2)+((C588*'Fig. 2.7'!$C$19)^2)+(2*B588*C588*'Fig. 2.7'!$B$19*'Fig. 2.7'!$C$19*'Fig. 2.7'!$B$21))</f>
        <v>9.4216480475415008</v>
      </c>
      <c r="F588" s="278">
        <f>+(B588*'Fig. 2.7'!$B$18)+(C588*'Fig. 2.7'!$C$18)</f>
        <v>7.5218083333333388</v>
      </c>
    </row>
    <row r="589" spans="2:6" x14ac:dyDescent="0.5">
      <c r="B589" s="276">
        <f t="shared" si="20"/>
        <v>0.56800000000000039</v>
      </c>
      <c r="C589" s="276">
        <f t="shared" si="21"/>
        <v>0.43199999999999961</v>
      </c>
      <c r="D589" s="277"/>
      <c r="E589" s="278">
        <f>SQRT(((B589*'Fig. 2.7'!$B$19)^2)+((C589*'Fig. 2.7'!$C$19)^2)+(2*B589*C589*'Fig. 2.7'!$B$19*'Fig. 2.7'!$C$19*'Fig. 2.7'!$B$21))</f>
        <v>9.4436954068935322</v>
      </c>
      <c r="F589" s="278">
        <f>+(B589*'Fig. 2.7'!$B$18)+(C589*'Fig. 2.7'!$C$18)</f>
        <v>7.5314000000000059</v>
      </c>
    </row>
    <row r="590" spans="2:6" x14ac:dyDescent="0.5">
      <c r="B590" s="276">
        <f t="shared" si="20"/>
        <v>0.56900000000000039</v>
      </c>
      <c r="C590" s="276">
        <f t="shared" si="21"/>
        <v>0.43099999999999961</v>
      </c>
      <c r="D590" s="277"/>
      <c r="E590" s="278">
        <f>SQRT(((B590*'Fig. 2.7'!$B$19)^2)+((C590*'Fig. 2.7'!$C$19)^2)+(2*B590*C590*'Fig. 2.7'!$B$19*'Fig. 2.7'!$C$19*'Fig. 2.7'!$B$21))</f>
        <v>9.4657477743761067</v>
      </c>
      <c r="F590" s="278">
        <f>+(B590*'Fig. 2.7'!$B$18)+(C590*'Fig. 2.7'!$C$18)</f>
        <v>7.5409916666666721</v>
      </c>
    </row>
    <row r="591" spans="2:6" x14ac:dyDescent="0.5">
      <c r="B591" s="276">
        <f t="shared" si="20"/>
        <v>0.5700000000000004</v>
      </c>
      <c r="C591" s="276">
        <f t="shared" si="21"/>
        <v>0.4299999999999996</v>
      </c>
      <c r="D591" s="277"/>
      <c r="E591" s="278">
        <f>SQRT(((B591*'Fig. 2.7'!$B$19)^2)+((C591*'Fig. 2.7'!$C$19)^2)+(2*B591*C591*'Fig. 2.7'!$B$19*'Fig. 2.7'!$C$19*'Fig. 2.7'!$B$21))</f>
        <v>9.4878051150682534</v>
      </c>
      <c r="F591" s="278">
        <f>+(B591*'Fig. 2.7'!$B$18)+(C591*'Fig. 2.7'!$C$18)</f>
        <v>7.5505833333333392</v>
      </c>
    </row>
    <row r="592" spans="2:6" x14ac:dyDescent="0.5">
      <c r="B592" s="276">
        <f t="shared" si="20"/>
        <v>0.5710000000000004</v>
      </c>
      <c r="C592" s="276">
        <f t="shared" si="21"/>
        <v>0.4289999999999996</v>
      </c>
      <c r="D592" s="277"/>
      <c r="E592" s="278">
        <f>SQRT(((B592*'Fig. 2.7'!$B$19)^2)+((C592*'Fig. 2.7'!$C$19)^2)+(2*B592*C592*'Fig. 2.7'!$B$19*'Fig. 2.7'!$C$19*'Fig. 2.7'!$B$21))</f>
        <v>9.5098673943651413</v>
      </c>
      <c r="F592" s="278">
        <f>+(B592*'Fig. 2.7'!$B$18)+(C592*'Fig. 2.7'!$C$18)</f>
        <v>7.5601750000000054</v>
      </c>
    </row>
    <row r="593" spans="2:6" x14ac:dyDescent="0.5">
      <c r="B593" s="276">
        <f t="shared" si="20"/>
        <v>0.5720000000000004</v>
      </c>
      <c r="C593" s="276">
        <f t="shared" si="21"/>
        <v>0.4279999999999996</v>
      </c>
      <c r="D593" s="277"/>
      <c r="E593" s="278">
        <f>SQRT(((B593*'Fig. 2.7'!$B$19)^2)+((C593*'Fig. 2.7'!$C$19)^2)+(2*B593*C593*'Fig. 2.7'!$B$19*'Fig. 2.7'!$C$19*'Fig. 2.7'!$B$21))</f>
        <v>9.5319345779746136</v>
      </c>
      <c r="F593" s="278">
        <f>+(B593*'Fig. 2.7'!$B$18)+(C593*'Fig. 2.7'!$C$18)</f>
        <v>7.5697666666666716</v>
      </c>
    </row>
    <row r="594" spans="2:6" x14ac:dyDescent="0.5">
      <c r="B594" s="276">
        <f t="shared" si="20"/>
        <v>0.5730000000000004</v>
      </c>
      <c r="C594" s="276">
        <f t="shared" si="21"/>
        <v>0.4269999999999996</v>
      </c>
      <c r="D594" s="277"/>
      <c r="E594" s="278">
        <f>SQRT(((B594*'Fig. 2.7'!$B$19)^2)+((C594*'Fig. 2.7'!$C$19)^2)+(2*B594*C594*'Fig. 2.7'!$B$19*'Fig. 2.7'!$C$19*'Fig. 2.7'!$B$21))</f>
        <v>9.5540066319137402</v>
      </c>
      <c r="F594" s="278">
        <f>+(B594*'Fig. 2.7'!$B$18)+(C594*'Fig. 2.7'!$C$18)</f>
        <v>7.5793583333333387</v>
      </c>
    </row>
    <row r="595" spans="2:6" x14ac:dyDescent="0.5">
      <c r="B595" s="276">
        <f t="shared" si="20"/>
        <v>0.5740000000000004</v>
      </c>
      <c r="C595" s="276">
        <f t="shared" si="21"/>
        <v>0.4259999999999996</v>
      </c>
      <c r="D595" s="277"/>
      <c r="E595" s="278">
        <f>SQRT(((B595*'Fig. 2.7'!$B$19)^2)+((C595*'Fig. 2.7'!$C$19)^2)+(2*B595*C595*'Fig. 2.7'!$B$19*'Fig. 2.7'!$C$19*'Fig. 2.7'!$B$21))</f>
        <v>9.5760835225054386</v>
      </c>
      <c r="F595" s="278">
        <f>+(B595*'Fig. 2.7'!$B$18)+(C595*'Fig. 2.7'!$C$18)</f>
        <v>7.588950000000005</v>
      </c>
    </row>
    <row r="596" spans="2:6" x14ac:dyDescent="0.5">
      <c r="B596" s="276">
        <f t="shared" si="20"/>
        <v>0.5750000000000004</v>
      </c>
      <c r="C596" s="276">
        <f t="shared" si="21"/>
        <v>0.4249999999999996</v>
      </c>
      <c r="D596" s="277"/>
      <c r="E596" s="278">
        <f>SQRT(((B596*'Fig. 2.7'!$B$19)^2)+((C596*'Fig. 2.7'!$C$19)^2)+(2*B596*C596*'Fig. 2.7'!$B$19*'Fig. 2.7'!$C$19*'Fig. 2.7'!$B$21))</f>
        <v>9.5981652163751328</v>
      </c>
      <c r="F596" s="278">
        <f>+(B596*'Fig. 2.7'!$B$18)+(C596*'Fig. 2.7'!$C$18)</f>
        <v>7.5985416666666721</v>
      </c>
    </row>
    <row r="597" spans="2:6" x14ac:dyDescent="0.5">
      <c r="B597" s="276">
        <f t="shared" si="20"/>
        <v>0.5760000000000004</v>
      </c>
      <c r="C597" s="276">
        <f t="shared" si="21"/>
        <v>0.4239999999999996</v>
      </c>
      <c r="D597" s="277"/>
      <c r="E597" s="278">
        <f>SQRT(((B597*'Fig. 2.7'!$B$19)^2)+((C597*'Fig. 2.7'!$C$19)^2)+(2*B597*C597*'Fig. 2.7'!$B$19*'Fig. 2.7'!$C$19*'Fig. 2.7'!$B$21))</f>
        <v>9.6202516804474349</v>
      </c>
      <c r="F597" s="278">
        <f>+(B597*'Fig. 2.7'!$B$18)+(C597*'Fig. 2.7'!$C$18)</f>
        <v>7.6081333333333392</v>
      </c>
    </row>
    <row r="598" spans="2:6" x14ac:dyDescent="0.5">
      <c r="B598" s="276">
        <f t="shared" si="20"/>
        <v>0.5770000000000004</v>
      </c>
      <c r="C598" s="276">
        <f t="shared" si="21"/>
        <v>0.4229999999999996</v>
      </c>
      <c r="D598" s="277"/>
      <c r="E598" s="278">
        <f>SQRT(((B598*'Fig. 2.7'!$B$19)^2)+((C598*'Fig. 2.7'!$C$19)^2)+(2*B598*C598*'Fig. 2.7'!$B$19*'Fig. 2.7'!$C$19*'Fig. 2.7'!$B$21))</f>
        <v>9.6423428819428914</v>
      </c>
      <c r="F598" s="278">
        <f>+(B598*'Fig. 2.7'!$B$18)+(C598*'Fig. 2.7'!$C$18)</f>
        <v>7.6177250000000054</v>
      </c>
    </row>
    <row r="599" spans="2:6" x14ac:dyDescent="0.5">
      <c r="B599" s="276">
        <f t="shared" si="20"/>
        <v>0.5780000000000004</v>
      </c>
      <c r="C599" s="276">
        <f t="shared" si="21"/>
        <v>0.4219999999999996</v>
      </c>
      <c r="D599" s="277"/>
      <c r="E599" s="278">
        <f>SQRT(((B599*'Fig. 2.7'!$B$19)^2)+((C599*'Fig. 2.7'!$C$19)^2)+(2*B599*C599*'Fig. 2.7'!$B$19*'Fig. 2.7'!$C$19*'Fig. 2.7'!$B$21))</f>
        <v>9.6644387883747616</v>
      </c>
      <c r="F599" s="278">
        <f>+(B599*'Fig. 2.7'!$B$18)+(C599*'Fig. 2.7'!$C$18)</f>
        <v>7.6273166666666716</v>
      </c>
    </row>
    <row r="600" spans="2:6" x14ac:dyDescent="0.5">
      <c r="B600" s="276">
        <f t="shared" ref="B600:B617" si="22">+B599+0.001</f>
        <v>0.5790000000000004</v>
      </c>
      <c r="C600" s="276">
        <f t="shared" ref="C600:C617" si="23">1-B600</f>
        <v>0.4209999999999996</v>
      </c>
      <c r="D600" s="277"/>
      <c r="E600" s="278">
        <f>SQRT(((B600*'Fig. 2.7'!$B$19)^2)+((C600*'Fig. 2.7'!$C$19)^2)+(2*B600*C600*'Fig. 2.7'!$B$19*'Fig. 2.7'!$C$19*'Fig. 2.7'!$B$21))</f>
        <v>9.6865393675458371</v>
      </c>
      <c r="F600" s="278">
        <f>+(B600*'Fig. 2.7'!$B$18)+(C600*'Fig. 2.7'!$C$18)</f>
        <v>7.6369083333333387</v>
      </c>
    </row>
    <row r="601" spans="2:6" x14ac:dyDescent="0.5">
      <c r="B601" s="276">
        <f t="shared" si="22"/>
        <v>0.5800000000000004</v>
      </c>
      <c r="C601" s="276">
        <f t="shared" si="23"/>
        <v>0.4199999999999996</v>
      </c>
      <c r="D601" s="277"/>
      <c r="E601" s="278">
        <f>SQRT(((B601*'Fig. 2.7'!$B$19)^2)+((C601*'Fig. 2.7'!$C$19)^2)+(2*B601*C601*'Fig. 2.7'!$B$19*'Fig. 2.7'!$C$19*'Fig. 2.7'!$B$21))</f>
        <v>9.7086445875453116</v>
      </c>
      <c r="F601" s="278">
        <f>+(B601*'Fig. 2.7'!$B$18)+(C601*'Fig. 2.7'!$C$18)</f>
        <v>7.646500000000005</v>
      </c>
    </row>
    <row r="602" spans="2:6" x14ac:dyDescent="0.5">
      <c r="B602" s="276">
        <f t="shared" si="22"/>
        <v>0.58100000000000041</v>
      </c>
      <c r="C602" s="276">
        <f t="shared" si="23"/>
        <v>0.41899999999999959</v>
      </c>
      <c r="D602" s="277"/>
      <c r="E602" s="278">
        <f>SQRT(((B602*'Fig. 2.7'!$B$19)^2)+((C602*'Fig. 2.7'!$C$19)^2)+(2*B602*C602*'Fig. 2.7'!$B$19*'Fig. 2.7'!$C$19*'Fig. 2.7'!$B$21))</f>
        <v>9.7307544167456665</v>
      </c>
      <c r="F602" s="278">
        <f>+(B602*'Fig. 2.7'!$B$18)+(C602*'Fig. 2.7'!$C$18)</f>
        <v>7.6560916666666721</v>
      </c>
    </row>
    <row r="603" spans="2:6" x14ac:dyDescent="0.5">
      <c r="B603" s="276">
        <f t="shared" si="22"/>
        <v>0.58200000000000041</v>
      </c>
      <c r="C603" s="276">
        <f t="shared" si="23"/>
        <v>0.41799999999999959</v>
      </c>
      <c r="D603" s="277"/>
      <c r="E603" s="278">
        <f>SQRT(((B603*'Fig. 2.7'!$B$19)^2)+((C603*'Fig. 2.7'!$C$19)^2)+(2*B603*C603*'Fig. 2.7'!$B$19*'Fig. 2.7'!$C$19*'Fig. 2.7'!$B$21))</f>
        <v>9.7528688237996217</v>
      </c>
      <c r="F603" s="278">
        <f>+(B603*'Fig. 2.7'!$B$18)+(C603*'Fig. 2.7'!$C$18)</f>
        <v>7.6656833333333392</v>
      </c>
    </row>
    <row r="604" spans="2:6" x14ac:dyDescent="0.5">
      <c r="B604" s="276">
        <f t="shared" si="22"/>
        <v>0.58300000000000041</v>
      </c>
      <c r="C604" s="276">
        <f t="shared" si="23"/>
        <v>0.41699999999999959</v>
      </c>
      <c r="D604" s="277"/>
      <c r="E604" s="278">
        <f>SQRT(((B604*'Fig. 2.7'!$B$19)^2)+((C604*'Fig. 2.7'!$C$19)^2)+(2*B604*C604*'Fig. 2.7'!$B$19*'Fig. 2.7'!$C$19*'Fig. 2.7'!$B$21))</f>
        <v>9.774987777637099</v>
      </c>
      <c r="F604" s="278">
        <f>+(B604*'Fig. 2.7'!$B$18)+(C604*'Fig. 2.7'!$C$18)</f>
        <v>7.6752750000000054</v>
      </c>
    </row>
    <row r="605" spans="2:6" x14ac:dyDescent="0.5">
      <c r="B605" s="276">
        <f t="shared" si="22"/>
        <v>0.58400000000000041</v>
      </c>
      <c r="C605" s="276">
        <f t="shared" si="23"/>
        <v>0.41599999999999959</v>
      </c>
      <c r="D605" s="277"/>
      <c r="E605" s="278">
        <f>SQRT(((B605*'Fig. 2.7'!$B$19)^2)+((C605*'Fig. 2.7'!$C$19)^2)+(2*B605*C605*'Fig. 2.7'!$B$19*'Fig. 2.7'!$C$19*'Fig. 2.7'!$B$21))</f>
        <v>9.7971112474622686</v>
      </c>
      <c r="F605" s="278">
        <f>+(B605*'Fig. 2.7'!$B$18)+(C605*'Fig. 2.7'!$C$18)</f>
        <v>7.6848666666666725</v>
      </c>
    </row>
    <row r="606" spans="2:6" x14ac:dyDescent="0.5">
      <c r="B606" s="276">
        <f t="shared" si="22"/>
        <v>0.58500000000000041</v>
      </c>
      <c r="C606" s="276">
        <f t="shared" si="23"/>
        <v>0.41499999999999959</v>
      </c>
      <c r="D606" s="277"/>
      <c r="E606" s="278">
        <f>SQRT(((B606*'Fig. 2.7'!$B$19)^2)+((C606*'Fig. 2.7'!$C$19)^2)+(2*B606*C606*'Fig. 2.7'!$B$19*'Fig. 2.7'!$C$19*'Fig. 2.7'!$B$21))</f>
        <v>9.8192392027505626</v>
      </c>
      <c r="F606" s="278">
        <f>+(B606*'Fig. 2.7'!$B$18)+(C606*'Fig. 2.7'!$C$18)</f>
        <v>7.6944583333333387</v>
      </c>
    </row>
    <row r="607" spans="2:6" x14ac:dyDescent="0.5">
      <c r="B607" s="276">
        <f t="shared" si="22"/>
        <v>0.58600000000000041</v>
      </c>
      <c r="C607" s="276">
        <f t="shared" si="23"/>
        <v>0.41399999999999959</v>
      </c>
      <c r="D607" s="277"/>
      <c r="E607" s="278">
        <f>SQRT(((B607*'Fig. 2.7'!$B$19)^2)+((C607*'Fig. 2.7'!$C$19)^2)+(2*B607*C607*'Fig. 2.7'!$B$19*'Fig. 2.7'!$C$19*'Fig. 2.7'!$B$21))</f>
        <v>9.8413716132457978</v>
      </c>
      <c r="F607" s="278">
        <f>+(B607*'Fig. 2.7'!$B$18)+(C607*'Fig. 2.7'!$C$18)</f>
        <v>7.7040500000000049</v>
      </c>
    </row>
    <row r="608" spans="2:6" x14ac:dyDescent="0.5">
      <c r="B608" s="276">
        <f t="shared" si="22"/>
        <v>0.58700000000000041</v>
      </c>
      <c r="C608" s="276">
        <f t="shared" si="23"/>
        <v>0.41299999999999959</v>
      </c>
      <c r="D608" s="277"/>
      <c r="E608" s="278">
        <f>SQRT(((B608*'Fig. 2.7'!$B$19)^2)+((C608*'Fig. 2.7'!$C$19)^2)+(2*B608*C608*'Fig. 2.7'!$B$19*'Fig. 2.7'!$C$19*'Fig. 2.7'!$B$21))</f>
        <v>9.8635084489572833</v>
      </c>
      <c r="F608" s="278">
        <f>+(B608*'Fig. 2.7'!$B$18)+(C608*'Fig. 2.7'!$C$18)</f>
        <v>7.7136416666666721</v>
      </c>
    </row>
    <row r="609" spans="2:6" x14ac:dyDescent="0.5">
      <c r="B609" s="276">
        <f t="shared" si="22"/>
        <v>0.58800000000000041</v>
      </c>
      <c r="C609" s="276">
        <f t="shared" si="23"/>
        <v>0.41199999999999959</v>
      </c>
      <c r="D609" s="277"/>
      <c r="E609" s="278">
        <f>SQRT(((B609*'Fig. 2.7'!$B$19)^2)+((C609*'Fig. 2.7'!$C$19)^2)+(2*B609*C609*'Fig. 2.7'!$B$19*'Fig. 2.7'!$C$19*'Fig. 2.7'!$B$21))</f>
        <v>9.8856496801569929</v>
      </c>
      <c r="F609" s="278">
        <f>+(B609*'Fig. 2.7'!$B$18)+(C609*'Fig. 2.7'!$C$18)</f>
        <v>7.7232333333333392</v>
      </c>
    </row>
    <row r="610" spans="2:6" x14ac:dyDescent="0.5">
      <c r="B610" s="276">
        <f t="shared" si="22"/>
        <v>0.58900000000000041</v>
      </c>
      <c r="C610" s="276">
        <f t="shared" si="23"/>
        <v>0.41099999999999959</v>
      </c>
      <c r="D610" s="277"/>
      <c r="E610" s="278">
        <f>SQRT(((B610*'Fig. 2.7'!$B$19)^2)+((C610*'Fig. 2.7'!$C$19)^2)+(2*B610*C610*'Fig. 2.7'!$B$19*'Fig. 2.7'!$C$19*'Fig. 2.7'!$B$21))</f>
        <v>9.9077952773767617</v>
      </c>
      <c r="F610" s="278">
        <f>+(B610*'Fig. 2.7'!$B$18)+(C610*'Fig. 2.7'!$C$18)</f>
        <v>7.7328250000000054</v>
      </c>
    </row>
    <row r="611" spans="2:6" x14ac:dyDescent="0.5">
      <c r="B611" s="276">
        <f t="shared" si="22"/>
        <v>0.59000000000000041</v>
      </c>
      <c r="C611" s="276">
        <f t="shared" si="23"/>
        <v>0.40999999999999959</v>
      </c>
      <c r="D611" s="277"/>
      <c r="E611" s="278">
        <f>SQRT(((B611*'Fig. 2.7'!$B$19)^2)+((C611*'Fig. 2.7'!$C$19)^2)+(2*B611*C611*'Fig. 2.7'!$B$19*'Fig. 2.7'!$C$19*'Fig. 2.7'!$B$21))</f>
        <v>9.9299452114055171</v>
      </c>
      <c r="F611" s="278">
        <f>+(B611*'Fig. 2.7'!$B$18)+(C611*'Fig. 2.7'!$C$18)</f>
        <v>7.7424166666666725</v>
      </c>
    </row>
    <row r="612" spans="2:6" x14ac:dyDescent="0.5">
      <c r="B612" s="276">
        <f t="shared" si="22"/>
        <v>0.59100000000000041</v>
      </c>
      <c r="C612" s="276">
        <f t="shared" si="23"/>
        <v>0.40899999999999959</v>
      </c>
      <c r="D612" s="277"/>
      <c r="E612" s="278">
        <f>SQRT(((B612*'Fig. 2.7'!$B$19)^2)+((C612*'Fig. 2.7'!$C$19)^2)+(2*B612*C612*'Fig. 2.7'!$B$19*'Fig. 2.7'!$C$19*'Fig. 2.7'!$B$21))</f>
        <v>9.9520994532865394</v>
      </c>
      <c r="F612" s="278">
        <f>+(B612*'Fig. 2.7'!$B$18)+(C612*'Fig. 2.7'!$C$18)</f>
        <v>7.7520083333333387</v>
      </c>
    </row>
    <row r="613" spans="2:6" x14ac:dyDescent="0.5">
      <c r="B613" s="276">
        <f t="shared" si="22"/>
        <v>0.59200000000000041</v>
      </c>
      <c r="C613" s="276">
        <f t="shared" si="23"/>
        <v>0.40799999999999959</v>
      </c>
      <c r="D613" s="277"/>
      <c r="E613" s="278">
        <f>SQRT(((B613*'Fig. 2.7'!$B$19)^2)+((C613*'Fig. 2.7'!$C$19)^2)+(2*B613*C613*'Fig. 2.7'!$B$19*'Fig. 2.7'!$C$19*'Fig. 2.7'!$B$21))</f>
        <v>9.9742579743147832</v>
      </c>
      <c r="F613" s="278">
        <f>+(B613*'Fig. 2.7'!$B$18)+(C613*'Fig. 2.7'!$C$18)</f>
        <v>7.7616000000000049</v>
      </c>
    </row>
    <row r="614" spans="2:6" x14ac:dyDescent="0.5">
      <c r="B614" s="276">
        <f t="shared" si="22"/>
        <v>0.59300000000000042</v>
      </c>
      <c r="C614" s="276">
        <f t="shared" si="23"/>
        <v>0.40699999999999958</v>
      </c>
      <c r="D614" s="277"/>
      <c r="E614" s="278">
        <f>SQRT(((B614*'Fig. 2.7'!$B$19)^2)+((C614*'Fig. 2.7'!$C$19)^2)+(2*B614*C614*'Fig. 2.7'!$B$19*'Fig. 2.7'!$C$19*'Fig. 2.7'!$B$21))</f>
        <v>9.9964207460341825</v>
      </c>
      <c r="F614" s="278">
        <f>+(B614*'Fig. 2.7'!$B$18)+(C614*'Fig. 2.7'!$C$18)</f>
        <v>7.771191666666672</v>
      </c>
    </row>
    <row r="615" spans="2:6" x14ac:dyDescent="0.5">
      <c r="B615" s="276">
        <f t="shared" si="22"/>
        <v>0.59400000000000042</v>
      </c>
      <c r="C615" s="276">
        <f t="shared" si="23"/>
        <v>0.40599999999999958</v>
      </c>
      <c r="D615" s="277"/>
      <c r="E615" s="278">
        <f>SQRT(((B615*'Fig. 2.7'!$B$19)^2)+((C615*'Fig. 2.7'!$C$19)^2)+(2*B615*C615*'Fig. 2.7'!$B$19*'Fig. 2.7'!$C$19*'Fig. 2.7'!$B$21))</f>
        <v>10.018587740235052</v>
      </c>
      <c r="F615" s="278">
        <f>+(B615*'Fig. 2.7'!$B$18)+(C615*'Fig. 2.7'!$C$18)</f>
        <v>7.7807833333333383</v>
      </c>
    </row>
    <row r="616" spans="2:6" x14ac:dyDescent="0.5">
      <c r="B616" s="276">
        <f t="shared" si="22"/>
        <v>0.59500000000000042</v>
      </c>
      <c r="C616" s="276">
        <f t="shared" si="23"/>
        <v>0.40499999999999958</v>
      </c>
      <c r="D616" s="277"/>
      <c r="E616" s="278">
        <f>SQRT(((B616*'Fig. 2.7'!$B$19)^2)+((C616*'Fig. 2.7'!$C$19)^2)+(2*B616*C616*'Fig. 2.7'!$B$19*'Fig. 2.7'!$C$19*'Fig. 2.7'!$B$21))</f>
        <v>10.040758928951456</v>
      </c>
      <c r="F616" s="278">
        <f>+(B616*'Fig. 2.7'!$B$18)+(C616*'Fig. 2.7'!$C$18)</f>
        <v>7.7903750000000054</v>
      </c>
    </row>
    <row r="617" spans="2:6" x14ac:dyDescent="0.5">
      <c r="B617" s="276">
        <f t="shared" si="22"/>
        <v>0.59600000000000042</v>
      </c>
      <c r="C617" s="276">
        <f t="shared" si="23"/>
        <v>0.40399999999999958</v>
      </c>
      <c r="D617" s="277"/>
      <c r="E617" s="278">
        <f>SQRT(((B617*'Fig. 2.7'!$B$19)^2)+((C617*'Fig. 2.7'!$C$19)^2)+(2*B617*C617*'Fig. 2.7'!$B$19*'Fig. 2.7'!$C$19*'Fig. 2.7'!$B$21))</f>
        <v>10.06293428445866</v>
      </c>
      <c r="F617" s="278">
        <f>+(B617*'Fig. 2.7'!$B$18)+(C617*'Fig. 2.7'!$C$18)</f>
        <v>7.7999666666666725</v>
      </c>
    </row>
    <row r="618" spans="2:6" x14ac:dyDescent="0.5">
      <c r="B618" s="276">
        <f t="shared" ref="B618:B681" si="24">+B617+0.001</f>
        <v>0.59700000000000042</v>
      </c>
      <c r="C618" s="276">
        <f t="shared" ref="C618:C681" si="25">1-B618</f>
        <v>0.40299999999999958</v>
      </c>
      <c r="D618" s="277"/>
      <c r="E618" s="278">
        <f>SQRT(((B618*'Fig. 2.7'!$B$19)^2)+((C618*'Fig. 2.7'!$C$19)^2)+(2*B618*C618*'Fig. 2.7'!$B$19*'Fig. 2.7'!$C$19*'Fig. 2.7'!$B$21))</f>
        <v>10.085113779270591</v>
      </c>
      <c r="F618" s="278">
        <f>+(B618*'Fig. 2.7'!$B$18)+(C618*'Fig. 2.7'!$C$18)</f>
        <v>7.8095583333333387</v>
      </c>
    </row>
    <row r="619" spans="2:6" x14ac:dyDescent="0.5">
      <c r="B619" s="276">
        <f t="shared" si="24"/>
        <v>0.59800000000000042</v>
      </c>
      <c r="C619" s="276">
        <f t="shared" si="25"/>
        <v>0.40199999999999958</v>
      </c>
      <c r="D619" s="277"/>
      <c r="E619" s="278">
        <f>SQRT(((B619*'Fig. 2.7'!$B$19)^2)+((C619*'Fig. 2.7'!$C$19)^2)+(2*B619*C619*'Fig. 2.7'!$B$19*'Fig. 2.7'!$C$19*'Fig. 2.7'!$B$21))</f>
        <v>10.107297386137322</v>
      </c>
      <c r="F619" s="278">
        <f>+(B619*'Fig. 2.7'!$B$18)+(C619*'Fig. 2.7'!$C$18)</f>
        <v>7.8191500000000058</v>
      </c>
    </row>
    <row r="620" spans="2:6" x14ac:dyDescent="0.5">
      <c r="B620" s="276">
        <f t="shared" si="24"/>
        <v>0.59900000000000042</v>
      </c>
      <c r="C620" s="276">
        <f t="shared" si="25"/>
        <v>0.40099999999999958</v>
      </c>
      <c r="D620" s="277"/>
      <c r="E620" s="278">
        <f>SQRT(((B620*'Fig. 2.7'!$B$19)^2)+((C620*'Fig. 2.7'!$C$19)^2)+(2*B620*C620*'Fig. 2.7'!$B$19*'Fig. 2.7'!$C$19*'Fig. 2.7'!$B$21))</f>
        <v>10.129485078042618</v>
      </c>
      <c r="F620" s="278">
        <f>+(B620*'Fig. 2.7'!$B$18)+(C620*'Fig. 2.7'!$C$18)</f>
        <v>7.8287416666666729</v>
      </c>
    </row>
    <row r="621" spans="2:6" x14ac:dyDescent="0.5">
      <c r="B621" s="276">
        <f t="shared" si="24"/>
        <v>0.60000000000000042</v>
      </c>
      <c r="C621" s="276">
        <f t="shared" si="25"/>
        <v>0.39999999999999958</v>
      </c>
      <c r="D621" s="277"/>
      <c r="E621" s="278">
        <f>SQRT(((B621*'Fig. 2.7'!$B$19)^2)+((C621*'Fig. 2.7'!$C$19)^2)+(2*B621*C621*'Fig. 2.7'!$B$19*'Fig. 2.7'!$C$19*'Fig. 2.7'!$B$21))</f>
        <v>10.151676828201468</v>
      </c>
      <c r="F621" s="278">
        <f>+(B621*'Fig. 2.7'!$B$18)+(C621*'Fig. 2.7'!$C$18)</f>
        <v>7.8383333333333383</v>
      </c>
    </row>
    <row r="622" spans="2:6" x14ac:dyDescent="0.5">
      <c r="B622" s="276">
        <f t="shared" si="24"/>
        <v>0.60100000000000042</v>
      </c>
      <c r="C622" s="276">
        <f t="shared" si="25"/>
        <v>0.39899999999999958</v>
      </c>
      <c r="D622" s="277"/>
      <c r="E622" s="278">
        <f>SQRT(((B622*'Fig. 2.7'!$B$19)^2)+((C622*'Fig. 2.7'!$C$19)^2)+(2*B622*C622*'Fig. 2.7'!$B$19*'Fig. 2.7'!$C$19*'Fig. 2.7'!$B$21))</f>
        <v>10.173872610057687</v>
      </c>
      <c r="F622" s="278">
        <f>+(B622*'Fig. 2.7'!$B$18)+(C622*'Fig. 2.7'!$C$18)</f>
        <v>7.8479250000000054</v>
      </c>
    </row>
    <row r="623" spans="2:6" x14ac:dyDescent="0.5">
      <c r="B623" s="276">
        <f t="shared" si="24"/>
        <v>0.60200000000000042</v>
      </c>
      <c r="C623" s="276">
        <f t="shared" si="25"/>
        <v>0.39799999999999958</v>
      </c>
      <c r="D623" s="277"/>
      <c r="E623" s="278">
        <f>SQRT(((B623*'Fig. 2.7'!$B$19)^2)+((C623*'Fig. 2.7'!$C$19)^2)+(2*B623*C623*'Fig. 2.7'!$B$19*'Fig. 2.7'!$C$19*'Fig. 2.7'!$B$21))</f>
        <v>10.196072397281528</v>
      </c>
      <c r="F623" s="278">
        <f>+(B623*'Fig. 2.7'!$B$18)+(C623*'Fig. 2.7'!$C$18)</f>
        <v>7.8575166666666725</v>
      </c>
    </row>
    <row r="624" spans="2:6" x14ac:dyDescent="0.5">
      <c r="B624" s="276">
        <f t="shared" si="24"/>
        <v>0.60300000000000042</v>
      </c>
      <c r="C624" s="276">
        <f t="shared" si="25"/>
        <v>0.39699999999999958</v>
      </c>
      <c r="D624" s="277"/>
      <c r="E624" s="278">
        <f>SQRT(((B624*'Fig. 2.7'!$B$19)^2)+((C624*'Fig. 2.7'!$C$19)^2)+(2*B624*C624*'Fig. 2.7'!$B$19*'Fig. 2.7'!$C$19*'Fig. 2.7'!$B$21))</f>
        <v>10.218276163767317</v>
      </c>
      <c r="F624" s="278">
        <f>+(B624*'Fig. 2.7'!$B$18)+(C624*'Fig. 2.7'!$C$18)</f>
        <v>7.8671083333333387</v>
      </c>
    </row>
    <row r="625" spans="2:6" x14ac:dyDescent="0.5">
      <c r="B625" s="276">
        <f t="shared" si="24"/>
        <v>0.60400000000000043</v>
      </c>
      <c r="C625" s="276">
        <f t="shared" si="25"/>
        <v>0.39599999999999957</v>
      </c>
      <c r="D625" s="277"/>
      <c r="E625" s="278">
        <f>SQRT(((B625*'Fig. 2.7'!$B$19)^2)+((C625*'Fig. 2.7'!$C$19)^2)+(2*B625*C625*'Fig. 2.7'!$B$19*'Fig. 2.7'!$C$19*'Fig. 2.7'!$B$21))</f>
        <v>10.240483883631146</v>
      </c>
      <c r="F625" s="278">
        <f>+(B625*'Fig. 2.7'!$B$18)+(C625*'Fig. 2.7'!$C$18)</f>
        <v>7.8767000000000058</v>
      </c>
    </row>
    <row r="626" spans="2:6" x14ac:dyDescent="0.5">
      <c r="B626" s="276">
        <f t="shared" si="24"/>
        <v>0.60500000000000043</v>
      </c>
      <c r="C626" s="276">
        <f t="shared" si="25"/>
        <v>0.39499999999999957</v>
      </c>
      <c r="D626" s="277"/>
      <c r="E626" s="278">
        <f>SQRT(((B626*'Fig. 2.7'!$B$19)^2)+((C626*'Fig. 2.7'!$C$19)^2)+(2*B626*C626*'Fig. 2.7'!$B$19*'Fig. 2.7'!$C$19*'Fig. 2.7'!$B$21))</f>
        <v>10.262695531208559</v>
      </c>
      <c r="F626" s="278">
        <f>+(B626*'Fig. 2.7'!$B$18)+(C626*'Fig. 2.7'!$C$18)</f>
        <v>7.8862916666666729</v>
      </c>
    </row>
    <row r="627" spans="2:6" x14ac:dyDescent="0.5">
      <c r="B627" s="276">
        <f t="shared" si="24"/>
        <v>0.60600000000000043</v>
      </c>
      <c r="C627" s="276">
        <f t="shared" si="25"/>
        <v>0.39399999999999957</v>
      </c>
      <c r="D627" s="277"/>
      <c r="E627" s="278">
        <f>SQRT(((B627*'Fig. 2.7'!$B$19)^2)+((C627*'Fig. 2.7'!$C$19)^2)+(2*B627*C627*'Fig. 2.7'!$B$19*'Fig. 2.7'!$C$19*'Fig. 2.7'!$B$21))</f>
        <v>10.284911081052268</v>
      </c>
      <c r="F627" s="278">
        <f>+(B627*'Fig. 2.7'!$B$18)+(C627*'Fig. 2.7'!$C$18)</f>
        <v>7.8958833333333391</v>
      </c>
    </row>
    <row r="628" spans="2:6" x14ac:dyDescent="0.5">
      <c r="B628" s="276">
        <f t="shared" si="24"/>
        <v>0.60700000000000043</v>
      </c>
      <c r="C628" s="276">
        <f t="shared" si="25"/>
        <v>0.39299999999999957</v>
      </c>
      <c r="D628" s="277"/>
      <c r="E628" s="278">
        <f>SQRT(((B628*'Fig. 2.7'!$B$19)^2)+((C628*'Fig. 2.7'!$C$19)^2)+(2*B628*C628*'Fig. 2.7'!$B$19*'Fig. 2.7'!$C$19*'Fig. 2.7'!$B$21))</f>
        <v>10.307130507929946</v>
      </c>
      <c r="F628" s="278">
        <f>+(B628*'Fig. 2.7'!$B$18)+(C628*'Fig. 2.7'!$C$18)</f>
        <v>7.9054750000000062</v>
      </c>
    </row>
    <row r="629" spans="2:6" x14ac:dyDescent="0.5">
      <c r="B629" s="276">
        <f t="shared" si="24"/>
        <v>0.60800000000000043</v>
      </c>
      <c r="C629" s="276">
        <f t="shared" si="25"/>
        <v>0.39199999999999957</v>
      </c>
      <c r="D629" s="277"/>
      <c r="E629" s="278">
        <f>SQRT(((B629*'Fig. 2.7'!$B$19)^2)+((C629*'Fig. 2.7'!$C$19)^2)+(2*B629*C629*'Fig. 2.7'!$B$19*'Fig. 2.7'!$C$19*'Fig. 2.7'!$B$21))</f>
        <v>10.329353786821978</v>
      </c>
      <c r="F629" s="278">
        <f>+(B629*'Fig. 2.7'!$B$18)+(C629*'Fig. 2.7'!$C$18)</f>
        <v>7.9150666666666725</v>
      </c>
    </row>
    <row r="630" spans="2:6" x14ac:dyDescent="0.5">
      <c r="B630" s="276">
        <f t="shared" si="24"/>
        <v>0.60900000000000043</v>
      </c>
      <c r="C630" s="276">
        <f t="shared" si="25"/>
        <v>0.39099999999999957</v>
      </c>
      <c r="D630" s="277"/>
      <c r="E630" s="278">
        <f>SQRT(((B630*'Fig. 2.7'!$B$19)^2)+((C630*'Fig. 2.7'!$C$19)^2)+(2*B630*C630*'Fig. 2.7'!$B$19*'Fig. 2.7'!$C$19*'Fig. 2.7'!$B$21))</f>
        <v>10.351580892919289</v>
      </c>
      <c r="F630" s="278">
        <f>+(B630*'Fig. 2.7'!$B$18)+(C630*'Fig. 2.7'!$C$18)</f>
        <v>7.9246583333333387</v>
      </c>
    </row>
    <row r="631" spans="2:6" x14ac:dyDescent="0.5">
      <c r="B631" s="276">
        <f t="shared" si="24"/>
        <v>0.61000000000000043</v>
      </c>
      <c r="C631" s="276">
        <f t="shared" si="25"/>
        <v>0.38999999999999957</v>
      </c>
      <c r="D631" s="277"/>
      <c r="E631" s="278">
        <f>SQRT(((B631*'Fig. 2.7'!$B$19)^2)+((C631*'Fig. 2.7'!$C$19)^2)+(2*B631*C631*'Fig. 2.7'!$B$19*'Fig. 2.7'!$C$19*'Fig. 2.7'!$B$21))</f>
        <v>10.373811801621175</v>
      </c>
      <c r="F631" s="278">
        <f>+(B631*'Fig. 2.7'!$B$18)+(C631*'Fig. 2.7'!$C$18)</f>
        <v>7.9342500000000058</v>
      </c>
    </row>
    <row r="632" spans="2:6" x14ac:dyDescent="0.5">
      <c r="B632" s="276">
        <f t="shared" si="24"/>
        <v>0.61100000000000043</v>
      </c>
      <c r="C632" s="276">
        <f t="shared" si="25"/>
        <v>0.38899999999999957</v>
      </c>
      <c r="D632" s="277"/>
      <c r="E632" s="278">
        <f>SQRT(((B632*'Fig. 2.7'!$B$19)^2)+((C632*'Fig. 2.7'!$C$19)^2)+(2*B632*C632*'Fig. 2.7'!$B$19*'Fig. 2.7'!$C$19*'Fig. 2.7'!$B$21))</f>
        <v>10.396046488533161</v>
      </c>
      <c r="F632" s="278">
        <f>+(B632*'Fig. 2.7'!$B$18)+(C632*'Fig. 2.7'!$C$18)</f>
        <v>7.943841666666672</v>
      </c>
    </row>
    <row r="633" spans="2:6" x14ac:dyDescent="0.5">
      <c r="B633" s="276">
        <f t="shared" si="24"/>
        <v>0.61200000000000043</v>
      </c>
      <c r="C633" s="276">
        <f t="shared" si="25"/>
        <v>0.38799999999999957</v>
      </c>
      <c r="D633" s="277"/>
      <c r="E633" s="278">
        <f>SQRT(((B633*'Fig. 2.7'!$B$19)^2)+((C633*'Fig. 2.7'!$C$19)^2)+(2*B633*C633*'Fig. 2.7'!$B$19*'Fig. 2.7'!$C$19*'Fig. 2.7'!$B$21))</f>
        <v>10.418284929464894</v>
      </c>
      <c r="F633" s="278">
        <f>+(B633*'Fig. 2.7'!$B$18)+(C633*'Fig. 2.7'!$C$18)</f>
        <v>7.9534333333333391</v>
      </c>
    </row>
    <row r="634" spans="2:6" x14ac:dyDescent="0.5">
      <c r="B634" s="276">
        <f t="shared" si="24"/>
        <v>0.61300000000000043</v>
      </c>
      <c r="C634" s="276">
        <f t="shared" si="25"/>
        <v>0.38699999999999957</v>
      </c>
      <c r="D634" s="277"/>
      <c r="E634" s="278">
        <f>SQRT(((B634*'Fig. 2.7'!$B$19)^2)+((C634*'Fig. 2.7'!$C$19)^2)+(2*B634*C634*'Fig. 2.7'!$B$19*'Fig. 2.7'!$C$19*'Fig. 2.7'!$B$21))</f>
        <v>10.440527100428069</v>
      </c>
      <c r="F634" s="278">
        <f>+(B634*'Fig. 2.7'!$B$18)+(C634*'Fig. 2.7'!$C$18)</f>
        <v>7.9630250000000062</v>
      </c>
    </row>
    <row r="635" spans="2:6" x14ac:dyDescent="0.5">
      <c r="B635" s="276">
        <f t="shared" si="24"/>
        <v>0.61400000000000043</v>
      </c>
      <c r="C635" s="276">
        <f t="shared" si="25"/>
        <v>0.38599999999999957</v>
      </c>
      <c r="D635" s="277"/>
      <c r="E635" s="278">
        <f>SQRT(((B635*'Fig. 2.7'!$B$19)^2)+((C635*'Fig. 2.7'!$C$19)^2)+(2*B635*C635*'Fig. 2.7'!$B$19*'Fig. 2.7'!$C$19*'Fig. 2.7'!$B$21))</f>
        <v>10.462772977634339</v>
      </c>
      <c r="F635" s="278">
        <f>+(B635*'Fig. 2.7'!$B$18)+(C635*'Fig. 2.7'!$C$18)</f>
        <v>7.9726166666666725</v>
      </c>
    </row>
    <row r="636" spans="2:6" x14ac:dyDescent="0.5">
      <c r="B636" s="276">
        <f t="shared" si="24"/>
        <v>0.61500000000000044</v>
      </c>
      <c r="C636" s="276">
        <f t="shared" si="25"/>
        <v>0.38499999999999956</v>
      </c>
      <c r="D636" s="277"/>
      <c r="E636" s="278">
        <f>SQRT(((B636*'Fig. 2.7'!$B$19)^2)+((C636*'Fig. 2.7'!$C$19)^2)+(2*B636*C636*'Fig. 2.7'!$B$19*'Fig. 2.7'!$C$19*'Fig. 2.7'!$B$21))</f>
        <v>10.485022537493311</v>
      </c>
      <c r="F636" s="278">
        <f>+(B636*'Fig. 2.7'!$B$18)+(C636*'Fig. 2.7'!$C$18)</f>
        <v>7.9822083333333387</v>
      </c>
    </row>
    <row r="637" spans="2:6" x14ac:dyDescent="0.5">
      <c r="B637" s="276">
        <f t="shared" si="24"/>
        <v>0.61600000000000044</v>
      </c>
      <c r="C637" s="276">
        <f t="shared" si="25"/>
        <v>0.38399999999999956</v>
      </c>
      <c r="D637" s="277"/>
      <c r="E637" s="278">
        <f>SQRT(((B637*'Fig. 2.7'!$B$19)^2)+((C637*'Fig. 2.7'!$C$19)^2)+(2*B637*C637*'Fig. 2.7'!$B$19*'Fig. 2.7'!$C$19*'Fig. 2.7'!$B$21))</f>
        <v>10.5072757566105</v>
      </c>
      <c r="F637" s="278">
        <f>+(B637*'Fig. 2.7'!$B$18)+(C637*'Fig. 2.7'!$C$18)</f>
        <v>7.9918000000000058</v>
      </c>
    </row>
    <row r="638" spans="2:6" x14ac:dyDescent="0.5">
      <c r="B638" s="276">
        <f t="shared" si="24"/>
        <v>0.61700000000000044</v>
      </c>
      <c r="C638" s="276">
        <f t="shared" si="25"/>
        <v>0.38299999999999956</v>
      </c>
      <c r="D638" s="277"/>
      <c r="E638" s="278">
        <f>SQRT(((B638*'Fig. 2.7'!$B$19)^2)+((C638*'Fig. 2.7'!$C$19)^2)+(2*B638*C638*'Fig. 2.7'!$B$19*'Fig. 2.7'!$C$19*'Fig. 2.7'!$B$21))</f>
        <v>10.529532611785374</v>
      </c>
      <c r="F638" s="278">
        <f>+(B638*'Fig. 2.7'!$B$18)+(C638*'Fig. 2.7'!$C$18)</f>
        <v>8.001391666666672</v>
      </c>
    </row>
    <row r="639" spans="2:6" x14ac:dyDescent="0.5">
      <c r="B639" s="276">
        <f t="shared" si="24"/>
        <v>0.61800000000000044</v>
      </c>
      <c r="C639" s="276">
        <f t="shared" si="25"/>
        <v>0.38199999999999956</v>
      </c>
      <c r="D639" s="277"/>
      <c r="E639" s="278">
        <f>SQRT(((B639*'Fig. 2.7'!$B$19)^2)+((C639*'Fig. 2.7'!$C$19)^2)+(2*B639*C639*'Fig. 2.7'!$B$19*'Fig. 2.7'!$C$19*'Fig. 2.7'!$B$21))</f>
        <v>10.551793080009364</v>
      </c>
      <c r="F639" s="278">
        <f>+(B639*'Fig. 2.7'!$B$18)+(C639*'Fig. 2.7'!$C$18)</f>
        <v>8.0109833333333391</v>
      </c>
    </row>
    <row r="640" spans="2:6" x14ac:dyDescent="0.5">
      <c r="B640" s="276">
        <f t="shared" si="24"/>
        <v>0.61900000000000044</v>
      </c>
      <c r="C640" s="276">
        <f t="shared" si="25"/>
        <v>0.38099999999999956</v>
      </c>
      <c r="D640" s="277"/>
      <c r="E640" s="278">
        <f>SQRT(((B640*'Fig. 2.7'!$B$19)^2)+((C640*'Fig. 2.7'!$C$19)^2)+(2*B640*C640*'Fig. 2.7'!$B$19*'Fig. 2.7'!$C$19*'Fig. 2.7'!$B$21))</f>
        <v>10.574057138463941</v>
      </c>
      <c r="F640" s="278">
        <f>+(B640*'Fig. 2.7'!$B$18)+(C640*'Fig. 2.7'!$C$18)</f>
        <v>8.0205750000000062</v>
      </c>
    </row>
    <row r="641" spans="2:6" x14ac:dyDescent="0.5">
      <c r="B641" s="276">
        <f t="shared" si="24"/>
        <v>0.62000000000000044</v>
      </c>
      <c r="C641" s="276">
        <f t="shared" si="25"/>
        <v>0.37999999999999956</v>
      </c>
      <c r="D641" s="277"/>
      <c r="E641" s="278">
        <f>SQRT(((B641*'Fig. 2.7'!$B$19)^2)+((C641*'Fig. 2.7'!$C$19)^2)+(2*B641*C641*'Fig. 2.7'!$B$19*'Fig. 2.7'!$C$19*'Fig. 2.7'!$B$21))</f>
        <v>10.596324764518673</v>
      </c>
      <c r="F641" s="278">
        <f>+(B641*'Fig. 2.7'!$B$18)+(C641*'Fig. 2.7'!$C$18)</f>
        <v>8.0301666666666716</v>
      </c>
    </row>
    <row r="642" spans="2:6" x14ac:dyDescent="0.5">
      <c r="B642" s="276">
        <f t="shared" si="24"/>
        <v>0.62100000000000044</v>
      </c>
      <c r="C642" s="276">
        <f t="shared" si="25"/>
        <v>0.37899999999999956</v>
      </c>
      <c r="D642" s="277"/>
      <c r="E642" s="278">
        <f>SQRT(((B642*'Fig. 2.7'!$B$19)^2)+((C642*'Fig. 2.7'!$C$19)^2)+(2*B642*C642*'Fig. 2.7'!$B$19*'Fig. 2.7'!$C$19*'Fig. 2.7'!$B$21))</f>
        <v>10.618595935729362</v>
      </c>
      <c r="F642" s="278">
        <f>+(B642*'Fig. 2.7'!$B$18)+(C642*'Fig. 2.7'!$C$18)</f>
        <v>8.0397583333333387</v>
      </c>
    </row>
    <row r="643" spans="2:6" x14ac:dyDescent="0.5">
      <c r="B643" s="276">
        <f t="shared" si="24"/>
        <v>0.62200000000000044</v>
      </c>
      <c r="C643" s="276">
        <f t="shared" si="25"/>
        <v>0.37799999999999956</v>
      </c>
      <c r="D643" s="277"/>
      <c r="E643" s="278">
        <f>SQRT(((B643*'Fig. 2.7'!$B$19)^2)+((C643*'Fig. 2.7'!$C$19)^2)+(2*B643*C643*'Fig. 2.7'!$B$19*'Fig. 2.7'!$C$19*'Fig. 2.7'!$B$21))</f>
        <v>10.640870629836137</v>
      </c>
      <c r="F643" s="278">
        <f>+(B643*'Fig. 2.7'!$B$18)+(C643*'Fig. 2.7'!$C$18)</f>
        <v>8.0493500000000058</v>
      </c>
    </row>
    <row r="644" spans="2:6" x14ac:dyDescent="0.5">
      <c r="B644" s="276">
        <f t="shared" si="24"/>
        <v>0.62300000000000044</v>
      </c>
      <c r="C644" s="276">
        <f t="shared" si="25"/>
        <v>0.37699999999999956</v>
      </c>
      <c r="D644" s="277"/>
      <c r="E644" s="278">
        <f>SQRT(((B644*'Fig. 2.7'!$B$19)^2)+((C644*'Fig. 2.7'!$C$19)^2)+(2*B644*C644*'Fig. 2.7'!$B$19*'Fig. 2.7'!$C$19*'Fig. 2.7'!$B$21))</f>
        <v>10.663148824761631</v>
      </c>
      <c r="F644" s="278">
        <f>+(B644*'Fig. 2.7'!$B$18)+(C644*'Fig. 2.7'!$C$18)</f>
        <v>8.0589416666666729</v>
      </c>
    </row>
    <row r="645" spans="2:6" x14ac:dyDescent="0.5">
      <c r="B645" s="276">
        <f t="shared" si="24"/>
        <v>0.62400000000000044</v>
      </c>
      <c r="C645" s="276">
        <f t="shared" si="25"/>
        <v>0.37599999999999956</v>
      </c>
      <c r="D645" s="277"/>
      <c r="E645" s="278">
        <f>SQRT(((B645*'Fig. 2.7'!$B$19)^2)+((C645*'Fig. 2.7'!$C$19)^2)+(2*B645*C645*'Fig. 2.7'!$B$19*'Fig. 2.7'!$C$19*'Fig. 2.7'!$B$21))</f>
        <v>10.685430498609135</v>
      </c>
      <c r="F645" s="278">
        <f>+(B645*'Fig. 2.7'!$B$18)+(C645*'Fig. 2.7'!$C$18)</f>
        <v>8.06853333333334</v>
      </c>
    </row>
    <row r="646" spans="2:6" x14ac:dyDescent="0.5">
      <c r="B646" s="276">
        <f t="shared" si="24"/>
        <v>0.62500000000000044</v>
      </c>
      <c r="C646" s="276">
        <f t="shared" si="25"/>
        <v>0.37499999999999956</v>
      </c>
      <c r="D646" s="277"/>
      <c r="E646" s="278">
        <f>SQRT(((B646*'Fig. 2.7'!$B$19)^2)+((C646*'Fig. 2.7'!$C$19)^2)+(2*B646*C646*'Fig. 2.7'!$B$19*'Fig. 2.7'!$C$19*'Fig. 2.7'!$B$21))</f>
        <v>10.707715629660795</v>
      </c>
      <c r="F646" s="278">
        <f>+(B646*'Fig. 2.7'!$B$18)+(C646*'Fig. 2.7'!$C$18)</f>
        <v>8.0781250000000071</v>
      </c>
    </row>
    <row r="647" spans="2:6" x14ac:dyDescent="0.5">
      <c r="B647" s="276">
        <f t="shared" si="24"/>
        <v>0.62600000000000044</v>
      </c>
      <c r="C647" s="276">
        <f t="shared" si="25"/>
        <v>0.37399999999999956</v>
      </c>
      <c r="D647" s="277"/>
      <c r="E647" s="278">
        <f>SQRT(((B647*'Fig. 2.7'!$B$19)^2)+((C647*'Fig. 2.7'!$C$19)^2)+(2*B647*C647*'Fig. 2.7'!$B$19*'Fig. 2.7'!$C$19*'Fig. 2.7'!$B$21))</f>
        <v>10.730004196375818</v>
      </c>
      <c r="F647" s="278">
        <f>+(B647*'Fig. 2.7'!$B$18)+(C647*'Fig. 2.7'!$C$18)</f>
        <v>8.0877166666666724</v>
      </c>
    </row>
    <row r="648" spans="2:6" x14ac:dyDescent="0.5">
      <c r="B648" s="276">
        <f t="shared" si="24"/>
        <v>0.62700000000000045</v>
      </c>
      <c r="C648" s="276">
        <f t="shared" si="25"/>
        <v>0.37299999999999955</v>
      </c>
      <c r="D648" s="277"/>
      <c r="E648" s="278">
        <f>SQRT(((B648*'Fig. 2.7'!$B$19)^2)+((C648*'Fig. 2.7'!$C$19)^2)+(2*B648*C648*'Fig. 2.7'!$B$19*'Fig. 2.7'!$C$19*'Fig. 2.7'!$B$21))</f>
        <v>10.75229617738872</v>
      </c>
      <c r="F648" s="278">
        <f>+(B648*'Fig. 2.7'!$B$18)+(C648*'Fig. 2.7'!$C$18)</f>
        <v>8.0973083333333395</v>
      </c>
    </row>
    <row r="649" spans="2:6" x14ac:dyDescent="0.5">
      <c r="B649" s="276">
        <f t="shared" si="24"/>
        <v>0.62800000000000045</v>
      </c>
      <c r="C649" s="276">
        <f t="shared" si="25"/>
        <v>0.37199999999999955</v>
      </c>
      <c r="D649" s="277"/>
      <c r="E649" s="278">
        <f>SQRT(((B649*'Fig. 2.7'!$B$19)^2)+((C649*'Fig. 2.7'!$C$19)^2)+(2*B649*C649*'Fig. 2.7'!$B$19*'Fig. 2.7'!$C$19*'Fig. 2.7'!$B$21))</f>
        <v>10.774591551507575</v>
      </c>
      <c r="F649" s="278">
        <f>+(B649*'Fig. 2.7'!$B$18)+(C649*'Fig. 2.7'!$C$18)</f>
        <v>8.1069000000000067</v>
      </c>
    </row>
    <row r="650" spans="2:6" x14ac:dyDescent="0.5">
      <c r="B650" s="276">
        <f t="shared" si="24"/>
        <v>0.62900000000000045</v>
      </c>
      <c r="C650" s="276">
        <f t="shared" si="25"/>
        <v>0.37099999999999955</v>
      </c>
      <c r="D650" s="277"/>
      <c r="E650" s="278">
        <f>SQRT(((B650*'Fig. 2.7'!$B$19)^2)+((C650*'Fig. 2.7'!$C$19)^2)+(2*B650*C650*'Fig. 2.7'!$B$19*'Fig. 2.7'!$C$19*'Fig. 2.7'!$B$21))</f>
        <v>10.796890297712279</v>
      </c>
      <c r="F650" s="278">
        <f>+(B650*'Fig. 2.7'!$B$18)+(C650*'Fig. 2.7'!$C$18)</f>
        <v>8.116491666666672</v>
      </c>
    </row>
    <row r="651" spans="2:6" x14ac:dyDescent="0.5">
      <c r="B651" s="276">
        <f t="shared" si="24"/>
        <v>0.63000000000000045</v>
      </c>
      <c r="C651" s="276">
        <f t="shared" si="25"/>
        <v>0.36999999999999955</v>
      </c>
      <c r="D651" s="277"/>
      <c r="E651" s="278">
        <f>SQRT(((B651*'Fig. 2.7'!$B$19)^2)+((C651*'Fig. 2.7'!$C$19)^2)+(2*B651*C651*'Fig. 2.7'!$B$19*'Fig. 2.7'!$C$19*'Fig. 2.7'!$B$21))</f>
        <v>10.819192395152864</v>
      </c>
      <c r="F651" s="278">
        <f>+(B651*'Fig. 2.7'!$B$18)+(C651*'Fig. 2.7'!$C$18)</f>
        <v>8.1260833333333391</v>
      </c>
    </row>
    <row r="652" spans="2:6" x14ac:dyDescent="0.5">
      <c r="B652" s="276">
        <f t="shared" si="24"/>
        <v>0.63100000000000045</v>
      </c>
      <c r="C652" s="276">
        <f t="shared" si="25"/>
        <v>0.36899999999999955</v>
      </c>
      <c r="D652" s="277"/>
      <c r="E652" s="278">
        <f>SQRT(((B652*'Fig. 2.7'!$B$19)^2)+((C652*'Fig. 2.7'!$C$19)^2)+(2*B652*C652*'Fig. 2.7'!$B$19*'Fig. 2.7'!$C$19*'Fig. 2.7'!$B$21))</f>
        <v>10.841497823147796</v>
      </c>
      <c r="F652" s="278">
        <f>+(B652*'Fig. 2.7'!$B$18)+(C652*'Fig. 2.7'!$C$18)</f>
        <v>8.1356750000000062</v>
      </c>
    </row>
    <row r="653" spans="2:6" x14ac:dyDescent="0.5">
      <c r="B653" s="276">
        <f t="shared" si="24"/>
        <v>0.63200000000000045</v>
      </c>
      <c r="C653" s="276">
        <f t="shared" si="25"/>
        <v>0.36799999999999955</v>
      </c>
      <c r="D653" s="277"/>
      <c r="E653" s="278">
        <f>SQRT(((B653*'Fig. 2.7'!$B$19)^2)+((C653*'Fig. 2.7'!$C$19)^2)+(2*B653*C653*'Fig. 2.7'!$B$19*'Fig. 2.7'!$C$19*'Fig. 2.7'!$B$21))</f>
        <v>10.863806561182324</v>
      </c>
      <c r="F653" s="278">
        <f>+(B653*'Fig. 2.7'!$B$18)+(C653*'Fig. 2.7'!$C$18)</f>
        <v>8.1452666666666733</v>
      </c>
    </row>
    <row r="654" spans="2:6" x14ac:dyDescent="0.5">
      <c r="B654" s="276">
        <f t="shared" si="24"/>
        <v>0.63300000000000045</v>
      </c>
      <c r="C654" s="276">
        <f t="shared" si="25"/>
        <v>0.36699999999999955</v>
      </c>
      <c r="D654" s="277"/>
      <c r="E654" s="278">
        <f>SQRT(((B654*'Fig. 2.7'!$B$19)^2)+((C654*'Fig. 2.7'!$C$19)^2)+(2*B654*C654*'Fig. 2.7'!$B$19*'Fig. 2.7'!$C$19*'Fig. 2.7'!$B$21))</f>
        <v>10.886118588906823</v>
      </c>
      <c r="F654" s="278">
        <f>+(B654*'Fig. 2.7'!$B$18)+(C654*'Fig. 2.7'!$C$18)</f>
        <v>8.1548583333333386</v>
      </c>
    </row>
    <row r="655" spans="2:6" x14ac:dyDescent="0.5">
      <c r="B655" s="276">
        <f t="shared" si="24"/>
        <v>0.63400000000000045</v>
      </c>
      <c r="C655" s="276">
        <f t="shared" si="25"/>
        <v>0.36599999999999955</v>
      </c>
      <c r="D655" s="277"/>
      <c r="E655" s="278">
        <f>SQRT(((B655*'Fig. 2.7'!$B$19)^2)+((C655*'Fig. 2.7'!$C$19)^2)+(2*B655*C655*'Fig. 2.7'!$B$19*'Fig. 2.7'!$C$19*'Fig. 2.7'!$B$21))</f>
        <v>10.908433886135169</v>
      </c>
      <c r="F655" s="278">
        <f>+(B655*'Fig. 2.7'!$B$18)+(C655*'Fig. 2.7'!$C$18)</f>
        <v>8.1644500000000058</v>
      </c>
    </row>
    <row r="656" spans="2:6" x14ac:dyDescent="0.5">
      <c r="B656" s="276">
        <f t="shared" si="24"/>
        <v>0.63500000000000045</v>
      </c>
      <c r="C656" s="276">
        <f t="shared" si="25"/>
        <v>0.36499999999999955</v>
      </c>
      <c r="D656" s="277"/>
      <c r="E656" s="278">
        <f>SQRT(((B656*'Fig. 2.7'!$B$19)^2)+((C656*'Fig. 2.7'!$C$19)^2)+(2*B656*C656*'Fig. 2.7'!$B$19*'Fig. 2.7'!$C$19*'Fig. 2.7'!$B$21))</f>
        <v>10.930752432843143</v>
      </c>
      <c r="F656" s="278">
        <f>+(B656*'Fig. 2.7'!$B$18)+(C656*'Fig. 2.7'!$C$18)</f>
        <v>8.1740416666666729</v>
      </c>
    </row>
    <row r="657" spans="2:6" x14ac:dyDescent="0.5">
      <c r="B657" s="276">
        <f t="shared" si="24"/>
        <v>0.63600000000000045</v>
      </c>
      <c r="C657" s="276">
        <f t="shared" si="25"/>
        <v>0.36399999999999955</v>
      </c>
      <c r="D657" s="277"/>
      <c r="E657" s="278">
        <f>SQRT(((B657*'Fig. 2.7'!$B$19)^2)+((C657*'Fig. 2.7'!$C$19)^2)+(2*B657*C657*'Fig. 2.7'!$B$19*'Fig. 2.7'!$C$19*'Fig. 2.7'!$B$21))</f>
        <v>10.953074209166822</v>
      </c>
      <c r="F657" s="278">
        <f>+(B657*'Fig. 2.7'!$B$18)+(C657*'Fig. 2.7'!$C$18)</f>
        <v>8.18363333333334</v>
      </c>
    </row>
    <row r="658" spans="2:6" x14ac:dyDescent="0.5">
      <c r="B658" s="276">
        <f t="shared" si="24"/>
        <v>0.63700000000000045</v>
      </c>
      <c r="C658" s="276">
        <f t="shared" si="25"/>
        <v>0.36299999999999955</v>
      </c>
      <c r="D658" s="277"/>
      <c r="E658" s="278">
        <f>SQRT(((B658*'Fig. 2.7'!$B$19)^2)+((C658*'Fig. 2.7'!$C$19)^2)+(2*B658*C658*'Fig. 2.7'!$B$19*'Fig. 2.7'!$C$19*'Fig. 2.7'!$B$21))</f>
        <v>10.975399195401017</v>
      </c>
      <c r="F658" s="278">
        <f>+(B658*'Fig. 2.7'!$B$18)+(C658*'Fig. 2.7'!$C$18)</f>
        <v>8.1932250000000053</v>
      </c>
    </row>
    <row r="659" spans="2:6" x14ac:dyDescent="0.5">
      <c r="B659" s="276">
        <f t="shared" si="24"/>
        <v>0.63800000000000046</v>
      </c>
      <c r="C659" s="276">
        <f t="shared" si="25"/>
        <v>0.36199999999999954</v>
      </c>
      <c r="D659" s="277"/>
      <c r="E659" s="278">
        <f>SQRT(((B659*'Fig. 2.7'!$B$19)^2)+((C659*'Fig. 2.7'!$C$19)^2)+(2*B659*C659*'Fig. 2.7'!$B$19*'Fig. 2.7'!$C$19*'Fig. 2.7'!$B$21))</f>
        <v>10.997727371997732</v>
      </c>
      <c r="F659" s="278">
        <f>+(B659*'Fig. 2.7'!$B$18)+(C659*'Fig. 2.7'!$C$18)</f>
        <v>8.2028166666666724</v>
      </c>
    </row>
    <row r="660" spans="2:6" x14ac:dyDescent="0.5">
      <c r="B660" s="276">
        <f t="shared" si="24"/>
        <v>0.63900000000000046</v>
      </c>
      <c r="C660" s="276">
        <f t="shared" si="25"/>
        <v>0.36099999999999954</v>
      </c>
      <c r="D660" s="277"/>
      <c r="E660" s="278">
        <f>SQRT(((B660*'Fig. 2.7'!$B$19)^2)+((C660*'Fig. 2.7'!$C$19)^2)+(2*B660*C660*'Fig. 2.7'!$B$19*'Fig. 2.7'!$C$19*'Fig. 2.7'!$B$21))</f>
        <v>11.020058719564599</v>
      </c>
      <c r="F660" s="278">
        <f>+(B660*'Fig. 2.7'!$B$18)+(C660*'Fig. 2.7'!$C$18)</f>
        <v>8.2124083333333395</v>
      </c>
    </row>
    <row r="661" spans="2:6" x14ac:dyDescent="0.5">
      <c r="B661" s="276">
        <f t="shared" si="24"/>
        <v>0.64000000000000046</v>
      </c>
      <c r="C661" s="276">
        <f t="shared" si="25"/>
        <v>0.35999999999999954</v>
      </c>
      <c r="D661" s="277"/>
      <c r="E661" s="278">
        <f>SQRT(((B661*'Fig. 2.7'!$B$19)^2)+((C661*'Fig. 2.7'!$C$19)^2)+(2*B661*C661*'Fig. 2.7'!$B$19*'Fig. 2.7'!$C$19*'Fig. 2.7'!$B$21))</f>
        <v>11.042393218863392</v>
      </c>
      <c r="F661" s="278">
        <f>+(B661*'Fig. 2.7'!$B$18)+(C661*'Fig. 2.7'!$C$18)</f>
        <v>8.2220000000000049</v>
      </c>
    </row>
    <row r="662" spans="2:6" x14ac:dyDescent="0.5">
      <c r="B662" s="276">
        <f t="shared" si="24"/>
        <v>0.64100000000000046</v>
      </c>
      <c r="C662" s="276">
        <f t="shared" si="25"/>
        <v>0.35899999999999954</v>
      </c>
      <c r="D662" s="277"/>
      <c r="E662" s="278">
        <f>SQRT(((B662*'Fig. 2.7'!$B$19)^2)+((C662*'Fig. 2.7'!$C$19)^2)+(2*B662*C662*'Fig. 2.7'!$B$19*'Fig. 2.7'!$C$19*'Fig. 2.7'!$B$21))</f>
        <v>11.064730850808507</v>
      </c>
      <c r="F662" s="278">
        <f>+(B662*'Fig. 2.7'!$B$18)+(C662*'Fig. 2.7'!$C$18)</f>
        <v>8.231591666666672</v>
      </c>
    </row>
    <row r="663" spans="2:6" x14ac:dyDescent="0.5">
      <c r="B663" s="276">
        <f t="shared" si="24"/>
        <v>0.64200000000000046</v>
      </c>
      <c r="C663" s="276">
        <f t="shared" si="25"/>
        <v>0.35799999999999954</v>
      </c>
      <c r="D663" s="277"/>
      <c r="E663" s="278">
        <f>SQRT(((B663*'Fig. 2.7'!$B$19)^2)+((C663*'Fig. 2.7'!$C$19)^2)+(2*B663*C663*'Fig. 2.7'!$B$19*'Fig. 2.7'!$C$19*'Fig. 2.7'!$B$21))</f>
        <v>11.087071596465485</v>
      </c>
      <c r="F663" s="278">
        <f>+(B663*'Fig. 2.7'!$B$18)+(C663*'Fig. 2.7'!$C$18)</f>
        <v>8.2411833333333391</v>
      </c>
    </row>
    <row r="664" spans="2:6" x14ac:dyDescent="0.5">
      <c r="B664" s="276">
        <f t="shared" si="24"/>
        <v>0.64300000000000046</v>
      </c>
      <c r="C664" s="276">
        <f t="shared" si="25"/>
        <v>0.35699999999999954</v>
      </c>
      <c r="D664" s="277"/>
      <c r="E664" s="278">
        <f>SQRT(((B664*'Fig. 2.7'!$B$19)^2)+((C664*'Fig. 2.7'!$C$19)^2)+(2*B664*C664*'Fig. 2.7'!$B$19*'Fig. 2.7'!$C$19*'Fig. 2.7'!$B$21))</f>
        <v>11.109415437049547</v>
      </c>
      <c r="F664" s="278">
        <f>+(B664*'Fig. 2.7'!$B$18)+(C664*'Fig. 2.7'!$C$18)</f>
        <v>8.2507750000000062</v>
      </c>
    </row>
    <row r="665" spans="2:6" x14ac:dyDescent="0.5">
      <c r="B665" s="276">
        <f t="shared" si="24"/>
        <v>0.64400000000000046</v>
      </c>
      <c r="C665" s="276">
        <f t="shared" si="25"/>
        <v>0.35599999999999954</v>
      </c>
      <c r="D665" s="277"/>
      <c r="E665" s="278">
        <f>SQRT(((B665*'Fig. 2.7'!$B$19)^2)+((C665*'Fig. 2.7'!$C$19)^2)+(2*B665*C665*'Fig. 2.7'!$B$19*'Fig. 2.7'!$C$19*'Fig. 2.7'!$B$21))</f>
        <v>11.131762353924138</v>
      </c>
      <c r="F665" s="278">
        <f>+(B665*'Fig. 2.7'!$B$18)+(C665*'Fig. 2.7'!$C$18)</f>
        <v>8.2603666666666733</v>
      </c>
    </row>
    <row r="666" spans="2:6" x14ac:dyDescent="0.5">
      <c r="B666" s="276">
        <f t="shared" si="24"/>
        <v>0.64500000000000046</v>
      </c>
      <c r="C666" s="276">
        <f t="shared" si="25"/>
        <v>0.35499999999999954</v>
      </c>
      <c r="D666" s="277"/>
      <c r="E666" s="278">
        <f>SQRT(((B666*'Fig. 2.7'!$B$19)^2)+((C666*'Fig. 2.7'!$C$19)^2)+(2*B666*C666*'Fig. 2.7'!$B$19*'Fig. 2.7'!$C$19*'Fig. 2.7'!$B$21))</f>
        <v>11.154112328599501</v>
      </c>
      <c r="F666" s="278">
        <f>+(B666*'Fig. 2.7'!$B$18)+(C666*'Fig. 2.7'!$C$18)</f>
        <v>8.2699583333333404</v>
      </c>
    </row>
    <row r="667" spans="2:6" x14ac:dyDescent="0.5">
      <c r="B667" s="276">
        <f t="shared" si="24"/>
        <v>0.64600000000000046</v>
      </c>
      <c r="C667" s="276">
        <f t="shared" si="25"/>
        <v>0.35399999999999954</v>
      </c>
      <c r="D667" s="277"/>
      <c r="E667" s="278">
        <f>SQRT(((B667*'Fig. 2.7'!$B$19)^2)+((C667*'Fig. 2.7'!$C$19)^2)+(2*B667*C667*'Fig. 2.7'!$B$19*'Fig. 2.7'!$C$19*'Fig. 2.7'!$B$21))</f>
        <v>11.176465342731259</v>
      </c>
      <c r="F667" s="278">
        <f>+(B667*'Fig. 2.7'!$B$18)+(C667*'Fig. 2.7'!$C$18)</f>
        <v>8.2795500000000057</v>
      </c>
    </row>
    <row r="668" spans="2:6" x14ac:dyDescent="0.5">
      <c r="B668" s="276">
        <f t="shared" si="24"/>
        <v>0.64700000000000046</v>
      </c>
      <c r="C668" s="276">
        <f t="shared" si="25"/>
        <v>0.35299999999999954</v>
      </c>
      <c r="D668" s="277"/>
      <c r="E668" s="278">
        <f>SQRT(((B668*'Fig. 2.7'!$B$19)^2)+((C668*'Fig. 2.7'!$C$19)^2)+(2*B668*C668*'Fig. 2.7'!$B$19*'Fig. 2.7'!$C$19*'Fig. 2.7'!$B$21))</f>
        <v>11.19882137811901</v>
      </c>
      <c r="F668" s="278">
        <f>+(B668*'Fig. 2.7'!$B$18)+(C668*'Fig. 2.7'!$C$18)</f>
        <v>8.2891416666666728</v>
      </c>
    </row>
    <row r="669" spans="2:6" x14ac:dyDescent="0.5">
      <c r="B669" s="276">
        <f t="shared" si="24"/>
        <v>0.64800000000000046</v>
      </c>
      <c r="C669" s="276">
        <f t="shared" si="25"/>
        <v>0.35199999999999954</v>
      </c>
      <c r="D669" s="277"/>
      <c r="E669" s="278">
        <f>SQRT(((B669*'Fig. 2.7'!$B$19)^2)+((C669*'Fig. 2.7'!$C$19)^2)+(2*B669*C669*'Fig. 2.7'!$B$19*'Fig. 2.7'!$C$19*'Fig. 2.7'!$B$21))</f>
        <v>11.22118041670495</v>
      </c>
      <c r="F669" s="278">
        <f>+(B669*'Fig. 2.7'!$B$18)+(C669*'Fig. 2.7'!$C$18)</f>
        <v>8.29873333333334</v>
      </c>
    </row>
    <row r="670" spans="2:6" x14ac:dyDescent="0.5">
      <c r="B670" s="276">
        <f t="shared" si="24"/>
        <v>0.64900000000000047</v>
      </c>
      <c r="C670" s="276">
        <f t="shared" si="25"/>
        <v>0.35099999999999953</v>
      </c>
      <c r="D670" s="277"/>
      <c r="E670" s="278">
        <f>SQRT(((B670*'Fig. 2.7'!$B$19)^2)+((C670*'Fig. 2.7'!$C$19)^2)+(2*B670*C670*'Fig. 2.7'!$B$19*'Fig. 2.7'!$C$19*'Fig. 2.7'!$B$21))</f>
        <v>11.24354244057249</v>
      </c>
      <c r="F670" s="278">
        <f>+(B670*'Fig. 2.7'!$B$18)+(C670*'Fig. 2.7'!$C$18)</f>
        <v>8.3083250000000053</v>
      </c>
    </row>
    <row r="671" spans="2:6" x14ac:dyDescent="0.5">
      <c r="B671" s="276">
        <f t="shared" si="24"/>
        <v>0.65000000000000047</v>
      </c>
      <c r="C671" s="276">
        <f t="shared" si="25"/>
        <v>0.34999999999999953</v>
      </c>
      <c r="D671" s="277"/>
      <c r="E671" s="278">
        <f>SQRT(((B671*'Fig. 2.7'!$B$19)^2)+((C671*'Fig. 2.7'!$C$19)^2)+(2*B671*C671*'Fig. 2.7'!$B$19*'Fig. 2.7'!$C$19*'Fig. 2.7'!$B$21))</f>
        <v>11.265907431944921</v>
      </c>
      <c r="F671" s="278">
        <f>+(B671*'Fig. 2.7'!$B$18)+(C671*'Fig. 2.7'!$C$18)</f>
        <v>8.3179166666666724</v>
      </c>
    </row>
    <row r="672" spans="2:6" x14ac:dyDescent="0.5">
      <c r="B672" s="276">
        <f t="shared" si="24"/>
        <v>0.65100000000000047</v>
      </c>
      <c r="C672" s="276">
        <f t="shared" si="25"/>
        <v>0.34899999999999953</v>
      </c>
      <c r="D672" s="277"/>
      <c r="E672" s="278">
        <f>SQRT(((B672*'Fig. 2.7'!$B$19)^2)+((C672*'Fig. 2.7'!$C$19)^2)+(2*B672*C672*'Fig. 2.7'!$B$19*'Fig. 2.7'!$C$19*'Fig. 2.7'!$B$21))</f>
        <v>11.288275373184053</v>
      </c>
      <c r="F672" s="278">
        <f>+(B672*'Fig. 2.7'!$B$18)+(C672*'Fig. 2.7'!$C$18)</f>
        <v>8.3275083333333395</v>
      </c>
    </row>
    <row r="673" spans="2:6" x14ac:dyDescent="0.5">
      <c r="B673" s="276">
        <f t="shared" si="24"/>
        <v>0.65200000000000047</v>
      </c>
      <c r="C673" s="276">
        <f t="shared" si="25"/>
        <v>0.34799999999999953</v>
      </c>
      <c r="D673" s="277"/>
      <c r="E673" s="278">
        <f>SQRT(((B673*'Fig. 2.7'!$B$19)^2)+((C673*'Fig. 2.7'!$C$19)^2)+(2*B673*C673*'Fig. 2.7'!$B$19*'Fig. 2.7'!$C$19*'Fig. 2.7'!$B$21))</f>
        <v>11.310646246788918</v>
      </c>
      <c r="F673" s="278">
        <f>+(B673*'Fig. 2.7'!$B$18)+(C673*'Fig. 2.7'!$C$18)</f>
        <v>8.3371000000000066</v>
      </c>
    </row>
    <row r="674" spans="2:6" x14ac:dyDescent="0.5">
      <c r="B674" s="276">
        <f t="shared" si="24"/>
        <v>0.65300000000000047</v>
      </c>
      <c r="C674" s="276">
        <f t="shared" si="25"/>
        <v>0.34699999999999953</v>
      </c>
      <c r="D674" s="277"/>
      <c r="E674" s="278">
        <f>SQRT(((B674*'Fig. 2.7'!$B$19)^2)+((C674*'Fig. 2.7'!$C$19)^2)+(2*B674*C674*'Fig. 2.7'!$B$19*'Fig. 2.7'!$C$19*'Fig. 2.7'!$B$21))</f>
        <v>11.333020035394439</v>
      </c>
      <c r="F674" s="278">
        <f>+(B674*'Fig. 2.7'!$B$18)+(C674*'Fig. 2.7'!$C$18)</f>
        <v>8.3466916666666737</v>
      </c>
    </row>
    <row r="675" spans="2:6" x14ac:dyDescent="0.5">
      <c r="B675" s="276">
        <f t="shared" si="24"/>
        <v>0.65400000000000047</v>
      </c>
      <c r="C675" s="276">
        <f t="shared" si="25"/>
        <v>0.34599999999999953</v>
      </c>
      <c r="D675" s="277"/>
      <c r="E675" s="278">
        <f>SQRT(((B675*'Fig. 2.7'!$B$19)^2)+((C675*'Fig. 2.7'!$C$19)^2)+(2*B675*C675*'Fig. 2.7'!$B$19*'Fig. 2.7'!$C$19*'Fig. 2.7'!$B$21))</f>
        <v>11.355396721770145</v>
      </c>
      <c r="F675" s="278">
        <f>+(B675*'Fig. 2.7'!$B$18)+(C675*'Fig. 2.7'!$C$18)</f>
        <v>8.3562833333333391</v>
      </c>
    </row>
    <row r="676" spans="2:6" x14ac:dyDescent="0.5">
      <c r="B676" s="276">
        <f t="shared" si="24"/>
        <v>0.65500000000000047</v>
      </c>
      <c r="C676" s="276">
        <f t="shared" si="25"/>
        <v>0.34499999999999953</v>
      </c>
      <c r="D676" s="277"/>
      <c r="E676" s="278">
        <f>SQRT(((B676*'Fig. 2.7'!$B$19)^2)+((C676*'Fig. 2.7'!$C$19)^2)+(2*B676*C676*'Fig. 2.7'!$B$19*'Fig. 2.7'!$C$19*'Fig. 2.7'!$B$21))</f>
        <v>11.37777628881889</v>
      </c>
      <c r="F676" s="278">
        <f>+(B676*'Fig. 2.7'!$B$18)+(C676*'Fig. 2.7'!$C$18)</f>
        <v>8.3658750000000062</v>
      </c>
    </row>
    <row r="677" spans="2:6" x14ac:dyDescent="0.5">
      <c r="B677" s="276">
        <f t="shared" si="24"/>
        <v>0.65600000000000047</v>
      </c>
      <c r="C677" s="276">
        <f t="shared" si="25"/>
        <v>0.34399999999999953</v>
      </c>
      <c r="D677" s="277"/>
      <c r="E677" s="278">
        <f>SQRT(((B677*'Fig. 2.7'!$B$19)^2)+((C677*'Fig. 2.7'!$C$19)^2)+(2*B677*C677*'Fig. 2.7'!$B$19*'Fig. 2.7'!$C$19*'Fig. 2.7'!$B$21))</f>
        <v>11.40015871957559</v>
      </c>
      <c r="F677" s="278">
        <f>+(B677*'Fig. 2.7'!$B$18)+(C677*'Fig. 2.7'!$C$18)</f>
        <v>8.3754666666666733</v>
      </c>
    </row>
    <row r="678" spans="2:6" x14ac:dyDescent="0.5">
      <c r="B678" s="276">
        <f t="shared" si="24"/>
        <v>0.65700000000000047</v>
      </c>
      <c r="C678" s="276">
        <f t="shared" si="25"/>
        <v>0.34299999999999953</v>
      </c>
      <c r="D678" s="277"/>
      <c r="E678" s="278">
        <f>SQRT(((B678*'Fig. 2.7'!$B$19)^2)+((C678*'Fig. 2.7'!$C$19)^2)+(2*B678*C678*'Fig. 2.7'!$B$19*'Fig. 2.7'!$C$19*'Fig. 2.7'!$B$21))</f>
        <v>11.422543997205977</v>
      </c>
      <c r="F678" s="278">
        <f>+(B678*'Fig. 2.7'!$B$18)+(C678*'Fig. 2.7'!$C$18)</f>
        <v>8.3850583333333386</v>
      </c>
    </row>
    <row r="679" spans="2:6" x14ac:dyDescent="0.5">
      <c r="B679" s="276">
        <f t="shared" si="24"/>
        <v>0.65800000000000047</v>
      </c>
      <c r="C679" s="276">
        <f t="shared" si="25"/>
        <v>0.34199999999999953</v>
      </c>
      <c r="D679" s="277"/>
      <c r="E679" s="278">
        <f>SQRT(((B679*'Fig. 2.7'!$B$19)^2)+((C679*'Fig. 2.7'!$C$19)^2)+(2*B679*C679*'Fig. 2.7'!$B$19*'Fig. 2.7'!$C$19*'Fig. 2.7'!$B$21))</f>
        <v>11.444932105005345</v>
      </c>
      <c r="F679" s="278">
        <f>+(B679*'Fig. 2.7'!$B$18)+(C679*'Fig. 2.7'!$C$18)</f>
        <v>8.3946500000000057</v>
      </c>
    </row>
    <row r="680" spans="2:6" x14ac:dyDescent="0.5">
      <c r="B680" s="276">
        <f t="shared" si="24"/>
        <v>0.65900000000000047</v>
      </c>
      <c r="C680" s="276">
        <f t="shared" si="25"/>
        <v>0.34099999999999953</v>
      </c>
      <c r="D680" s="277"/>
      <c r="E680" s="278">
        <f>SQRT(((B680*'Fig. 2.7'!$B$19)^2)+((C680*'Fig. 2.7'!$C$19)^2)+(2*B680*C680*'Fig. 2.7'!$B$19*'Fig. 2.7'!$C$19*'Fig. 2.7'!$B$21))</f>
        <v>11.467323026397343</v>
      </c>
      <c r="F680" s="278">
        <f>+(B680*'Fig. 2.7'!$B$18)+(C680*'Fig. 2.7'!$C$18)</f>
        <v>8.4042416666666728</v>
      </c>
    </row>
    <row r="681" spans="2:6" x14ac:dyDescent="0.5">
      <c r="B681" s="276">
        <f t="shared" si="24"/>
        <v>0.66000000000000048</v>
      </c>
      <c r="C681" s="276">
        <f t="shared" si="25"/>
        <v>0.33999999999999952</v>
      </c>
      <c r="D681" s="277"/>
      <c r="E681" s="278">
        <f>SQRT(((B681*'Fig. 2.7'!$B$19)^2)+((C681*'Fig. 2.7'!$C$19)^2)+(2*B681*C681*'Fig. 2.7'!$B$19*'Fig. 2.7'!$C$19*'Fig. 2.7'!$B$21))</f>
        <v>11.489716744932755</v>
      </c>
      <c r="F681" s="278">
        <f>+(B681*'Fig. 2.7'!$B$18)+(C681*'Fig. 2.7'!$C$18)</f>
        <v>8.4138333333333399</v>
      </c>
    </row>
    <row r="682" spans="2:6" x14ac:dyDescent="0.5">
      <c r="B682" s="276">
        <f t="shared" ref="B682:B745" si="26">+B681+0.001</f>
        <v>0.66100000000000048</v>
      </c>
      <c r="C682" s="276">
        <f t="shared" ref="C682:C745" si="27">1-B682</f>
        <v>0.33899999999999952</v>
      </c>
      <c r="D682" s="277"/>
      <c r="E682" s="278">
        <f>SQRT(((B682*'Fig. 2.7'!$B$19)^2)+((C682*'Fig. 2.7'!$C$19)^2)+(2*B682*C682*'Fig. 2.7'!$B$19*'Fig. 2.7'!$C$19*'Fig. 2.7'!$B$21))</f>
        <v>11.512113244288315</v>
      </c>
      <c r="F682" s="278">
        <f>+(B682*'Fig. 2.7'!$B$18)+(C682*'Fig. 2.7'!$C$18)</f>
        <v>8.423425000000007</v>
      </c>
    </row>
    <row r="683" spans="2:6" x14ac:dyDescent="0.5">
      <c r="B683" s="276">
        <f t="shared" si="26"/>
        <v>0.66200000000000048</v>
      </c>
      <c r="C683" s="276">
        <f t="shared" si="27"/>
        <v>0.33799999999999952</v>
      </c>
      <c r="D683" s="277"/>
      <c r="E683" s="278">
        <f>SQRT(((B683*'Fig. 2.7'!$B$19)^2)+((C683*'Fig. 2.7'!$C$19)^2)+(2*B683*C683*'Fig. 2.7'!$B$19*'Fig. 2.7'!$C$19*'Fig. 2.7'!$B$21))</f>
        <v>11.534512508265513</v>
      </c>
      <c r="F683" s="278">
        <f>+(B683*'Fig. 2.7'!$B$18)+(C683*'Fig. 2.7'!$C$18)</f>
        <v>8.4330166666666742</v>
      </c>
    </row>
    <row r="684" spans="2:6" x14ac:dyDescent="0.5">
      <c r="B684" s="276">
        <f t="shared" si="26"/>
        <v>0.66300000000000048</v>
      </c>
      <c r="C684" s="276">
        <f t="shared" si="27"/>
        <v>0.33699999999999952</v>
      </c>
      <c r="D684" s="277"/>
      <c r="E684" s="278">
        <f>SQRT(((B684*'Fig. 2.7'!$B$19)^2)+((C684*'Fig. 2.7'!$C$19)^2)+(2*B684*C684*'Fig. 2.7'!$B$19*'Fig. 2.7'!$C$19*'Fig. 2.7'!$B$21))</f>
        <v>11.55691452078943</v>
      </c>
      <c r="F684" s="278">
        <f>+(B684*'Fig. 2.7'!$B$18)+(C684*'Fig. 2.7'!$C$18)</f>
        <v>8.4426083333333395</v>
      </c>
    </row>
    <row r="685" spans="2:6" x14ac:dyDescent="0.5">
      <c r="B685" s="276">
        <f t="shared" si="26"/>
        <v>0.66400000000000048</v>
      </c>
      <c r="C685" s="276">
        <f t="shared" si="27"/>
        <v>0.33599999999999952</v>
      </c>
      <c r="D685" s="277"/>
      <c r="E685" s="278">
        <f>SQRT(((B685*'Fig. 2.7'!$B$19)^2)+((C685*'Fig. 2.7'!$C$19)^2)+(2*B685*C685*'Fig. 2.7'!$B$19*'Fig. 2.7'!$C$19*'Fig. 2.7'!$B$21))</f>
        <v>11.57931926590758</v>
      </c>
      <c r="F685" s="278">
        <f>+(B685*'Fig. 2.7'!$B$18)+(C685*'Fig. 2.7'!$C$18)</f>
        <v>8.4522000000000066</v>
      </c>
    </row>
    <row r="686" spans="2:6" x14ac:dyDescent="0.5">
      <c r="B686" s="276">
        <f t="shared" si="26"/>
        <v>0.66500000000000048</v>
      </c>
      <c r="C686" s="276">
        <f t="shared" si="27"/>
        <v>0.33499999999999952</v>
      </c>
      <c r="D686" s="277"/>
      <c r="E686" s="278">
        <f>SQRT(((B686*'Fig. 2.7'!$B$19)^2)+((C686*'Fig. 2.7'!$C$19)^2)+(2*B686*C686*'Fig. 2.7'!$B$19*'Fig. 2.7'!$C$19*'Fig. 2.7'!$B$21))</f>
        <v>11.601726727788764</v>
      </c>
      <c r="F686" s="278">
        <f>+(B686*'Fig. 2.7'!$B$18)+(C686*'Fig. 2.7'!$C$18)</f>
        <v>8.4617916666666737</v>
      </c>
    </row>
    <row r="687" spans="2:6" x14ac:dyDescent="0.5">
      <c r="B687" s="276">
        <f t="shared" si="26"/>
        <v>0.66600000000000048</v>
      </c>
      <c r="C687" s="276">
        <f t="shared" si="27"/>
        <v>0.33399999999999952</v>
      </c>
      <c r="D687" s="277"/>
      <c r="E687" s="278">
        <f>SQRT(((B687*'Fig. 2.7'!$B$19)^2)+((C687*'Fig. 2.7'!$C$19)^2)+(2*B687*C687*'Fig. 2.7'!$B$19*'Fig. 2.7'!$C$19*'Fig. 2.7'!$B$21))</f>
        <v>11.624136890721937</v>
      </c>
      <c r="F687" s="278">
        <f>+(B687*'Fig. 2.7'!$B$18)+(C687*'Fig. 2.7'!$C$18)</f>
        <v>8.471383333333339</v>
      </c>
    </row>
    <row r="688" spans="2:6" x14ac:dyDescent="0.5">
      <c r="B688" s="276">
        <f t="shared" si="26"/>
        <v>0.66700000000000048</v>
      </c>
      <c r="C688" s="276">
        <f t="shared" si="27"/>
        <v>0.33299999999999952</v>
      </c>
      <c r="D688" s="277"/>
      <c r="E688" s="278">
        <f>SQRT(((B688*'Fig. 2.7'!$B$19)^2)+((C688*'Fig. 2.7'!$C$19)^2)+(2*B688*C688*'Fig. 2.7'!$B$19*'Fig. 2.7'!$C$19*'Fig. 2.7'!$B$21))</f>
        <v>11.646549739115104</v>
      </c>
      <c r="F688" s="278">
        <f>+(B688*'Fig. 2.7'!$B$18)+(C688*'Fig. 2.7'!$C$18)</f>
        <v>8.4809750000000061</v>
      </c>
    </row>
    <row r="689" spans="2:6" x14ac:dyDescent="0.5">
      <c r="B689" s="276">
        <f t="shared" si="26"/>
        <v>0.66800000000000048</v>
      </c>
      <c r="C689" s="276">
        <f t="shared" si="27"/>
        <v>0.33199999999999952</v>
      </c>
      <c r="D689" s="277"/>
      <c r="E689" s="278">
        <f>SQRT(((B689*'Fig. 2.7'!$B$19)^2)+((C689*'Fig. 2.7'!$C$19)^2)+(2*B689*C689*'Fig. 2.7'!$B$19*'Fig. 2.7'!$C$19*'Fig. 2.7'!$B$21))</f>
        <v>11.668965257494184</v>
      </c>
      <c r="F689" s="278">
        <f>+(B689*'Fig. 2.7'!$B$18)+(C689*'Fig. 2.7'!$C$18)</f>
        <v>8.4905666666666733</v>
      </c>
    </row>
    <row r="690" spans="2:6" x14ac:dyDescent="0.5">
      <c r="B690" s="276">
        <f t="shared" si="26"/>
        <v>0.66900000000000048</v>
      </c>
      <c r="C690" s="276">
        <f t="shared" si="27"/>
        <v>0.33099999999999952</v>
      </c>
      <c r="D690" s="277"/>
      <c r="E690" s="278">
        <f>SQRT(((B690*'Fig. 2.7'!$B$19)^2)+((C690*'Fig. 2.7'!$C$19)^2)+(2*B690*C690*'Fig. 2.7'!$B$19*'Fig. 2.7'!$C$19*'Fig. 2.7'!$B$21))</f>
        <v>11.691383430501947</v>
      </c>
      <c r="F690" s="278">
        <f>+(B690*'Fig. 2.7'!$B$18)+(C690*'Fig. 2.7'!$C$18)</f>
        <v>8.5001583333333386</v>
      </c>
    </row>
    <row r="691" spans="2:6" x14ac:dyDescent="0.5">
      <c r="B691" s="276">
        <f t="shared" si="26"/>
        <v>0.67000000000000048</v>
      </c>
      <c r="C691" s="276">
        <f t="shared" si="27"/>
        <v>0.32999999999999952</v>
      </c>
      <c r="D691" s="277"/>
      <c r="E691" s="278">
        <f>SQRT(((B691*'Fig. 2.7'!$B$19)^2)+((C691*'Fig. 2.7'!$C$19)^2)+(2*B691*C691*'Fig. 2.7'!$B$19*'Fig. 2.7'!$C$19*'Fig. 2.7'!$B$21))</f>
        <v>11.713804242896899</v>
      </c>
      <c r="F691" s="278">
        <f>+(B691*'Fig. 2.7'!$B$18)+(C691*'Fig. 2.7'!$C$18)</f>
        <v>8.5097500000000057</v>
      </c>
    </row>
    <row r="692" spans="2:6" x14ac:dyDescent="0.5">
      <c r="B692" s="276">
        <f t="shared" si="26"/>
        <v>0.67100000000000048</v>
      </c>
      <c r="C692" s="276">
        <f t="shared" si="27"/>
        <v>0.32899999999999952</v>
      </c>
      <c r="D692" s="277"/>
      <c r="E692" s="278">
        <f>SQRT(((B692*'Fig. 2.7'!$B$19)^2)+((C692*'Fig. 2.7'!$C$19)^2)+(2*B692*C692*'Fig. 2.7'!$B$19*'Fig. 2.7'!$C$19*'Fig. 2.7'!$B$21))</f>
        <v>11.736227679552238</v>
      </c>
      <c r="F692" s="278">
        <f>+(B692*'Fig. 2.7'!$B$18)+(C692*'Fig. 2.7'!$C$18)</f>
        <v>8.5193416666666728</v>
      </c>
    </row>
    <row r="693" spans="2:6" x14ac:dyDescent="0.5">
      <c r="B693" s="276">
        <f t="shared" si="26"/>
        <v>0.67200000000000049</v>
      </c>
      <c r="C693" s="276">
        <f t="shared" si="27"/>
        <v>0.32799999999999951</v>
      </c>
      <c r="D693" s="277"/>
      <c r="E693" s="278">
        <f>SQRT(((B693*'Fig. 2.7'!$B$19)^2)+((C693*'Fig. 2.7'!$C$19)^2)+(2*B693*C693*'Fig. 2.7'!$B$19*'Fig. 2.7'!$C$19*'Fig. 2.7'!$B$21))</f>
        <v>11.758653725454788</v>
      </c>
      <c r="F693" s="278">
        <f>+(B693*'Fig. 2.7'!$B$18)+(C693*'Fig. 2.7'!$C$18)</f>
        <v>8.5289333333333399</v>
      </c>
    </row>
    <row r="694" spans="2:6" x14ac:dyDescent="0.5">
      <c r="B694" s="276">
        <f t="shared" si="26"/>
        <v>0.67300000000000049</v>
      </c>
      <c r="C694" s="276">
        <f t="shared" si="27"/>
        <v>0.32699999999999951</v>
      </c>
      <c r="D694" s="277"/>
      <c r="E694" s="278">
        <f>SQRT(((B694*'Fig. 2.7'!$B$19)^2)+((C694*'Fig. 2.7'!$C$19)^2)+(2*B694*C694*'Fig. 2.7'!$B$19*'Fig. 2.7'!$C$19*'Fig. 2.7'!$B$21))</f>
        <v>11.781082365703938</v>
      </c>
      <c r="F694" s="278">
        <f>+(B694*'Fig. 2.7'!$B$18)+(C694*'Fig. 2.7'!$C$18)</f>
        <v>8.538525000000007</v>
      </c>
    </row>
    <row r="695" spans="2:6" x14ac:dyDescent="0.5">
      <c r="B695" s="276">
        <f t="shared" si="26"/>
        <v>0.67400000000000049</v>
      </c>
      <c r="C695" s="276">
        <f t="shared" si="27"/>
        <v>0.32599999999999951</v>
      </c>
      <c r="D695" s="277"/>
      <c r="E695" s="278">
        <f>SQRT(((B695*'Fig. 2.7'!$B$19)^2)+((C695*'Fig. 2.7'!$C$19)^2)+(2*B695*C695*'Fig. 2.7'!$B$19*'Fig. 2.7'!$C$19*'Fig. 2.7'!$B$21))</f>
        <v>11.803513585510613</v>
      </c>
      <c r="F695" s="278">
        <f>+(B695*'Fig. 2.7'!$B$18)+(C695*'Fig. 2.7'!$C$18)</f>
        <v>8.5481166666666724</v>
      </c>
    </row>
    <row r="696" spans="2:6" x14ac:dyDescent="0.5">
      <c r="B696" s="276">
        <f t="shared" si="26"/>
        <v>0.67500000000000049</v>
      </c>
      <c r="C696" s="276">
        <f t="shared" si="27"/>
        <v>0.32499999999999951</v>
      </c>
      <c r="D696" s="277"/>
      <c r="E696" s="278">
        <f>SQRT(((B696*'Fig. 2.7'!$B$19)^2)+((C696*'Fig. 2.7'!$C$19)^2)+(2*B696*C696*'Fig. 2.7'!$B$19*'Fig. 2.7'!$C$19*'Fig. 2.7'!$B$21))</f>
        <v>11.825947370196257</v>
      </c>
      <c r="F696" s="278">
        <f>+(B696*'Fig. 2.7'!$B$18)+(C696*'Fig. 2.7'!$C$18)</f>
        <v>8.5577083333333395</v>
      </c>
    </row>
    <row r="697" spans="2:6" x14ac:dyDescent="0.5">
      <c r="B697" s="276">
        <f t="shared" si="26"/>
        <v>0.67600000000000049</v>
      </c>
      <c r="C697" s="276">
        <f t="shared" si="27"/>
        <v>0.32399999999999951</v>
      </c>
      <c r="D697" s="277"/>
      <c r="E697" s="278">
        <f>SQRT(((B697*'Fig. 2.7'!$B$19)^2)+((C697*'Fig. 2.7'!$C$19)^2)+(2*B697*C697*'Fig. 2.7'!$B$19*'Fig. 2.7'!$C$19*'Fig. 2.7'!$B$21))</f>
        <v>11.848383705191809</v>
      </c>
      <c r="F697" s="278">
        <f>+(B697*'Fig. 2.7'!$B$18)+(C697*'Fig. 2.7'!$C$18)</f>
        <v>8.5673000000000066</v>
      </c>
    </row>
    <row r="698" spans="2:6" x14ac:dyDescent="0.5">
      <c r="B698" s="276">
        <f t="shared" si="26"/>
        <v>0.67700000000000049</v>
      </c>
      <c r="C698" s="276">
        <f t="shared" si="27"/>
        <v>0.32299999999999951</v>
      </c>
      <c r="D698" s="277"/>
      <c r="E698" s="278">
        <f>SQRT(((B698*'Fig. 2.7'!$B$19)^2)+((C698*'Fig. 2.7'!$C$19)^2)+(2*B698*C698*'Fig. 2.7'!$B$19*'Fig. 2.7'!$C$19*'Fig. 2.7'!$B$21))</f>
        <v>11.870822576036703</v>
      </c>
      <c r="F698" s="278">
        <f>+(B698*'Fig. 2.7'!$B$18)+(C698*'Fig. 2.7'!$C$18)</f>
        <v>8.5768916666666719</v>
      </c>
    </row>
    <row r="699" spans="2:6" x14ac:dyDescent="0.5">
      <c r="B699" s="276">
        <f t="shared" si="26"/>
        <v>0.67800000000000049</v>
      </c>
      <c r="C699" s="276">
        <f t="shared" si="27"/>
        <v>0.32199999999999951</v>
      </c>
      <c r="D699" s="277"/>
      <c r="E699" s="278">
        <f>SQRT(((B699*'Fig. 2.7'!$B$19)^2)+((C699*'Fig. 2.7'!$C$19)^2)+(2*B699*C699*'Fig. 2.7'!$B$19*'Fig. 2.7'!$C$19*'Fig. 2.7'!$B$21))</f>
        <v>11.893263968377875</v>
      </c>
      <c r="F699" s="278">
        <f>+(B699*'Fig. 2.7'!$B$18)+(C699*'Fig. 2.7'!$C$18)</f>
        <v>8.586483333333339</v>
      </c>
    </row>
    <row r="700" spans="2:6" x14ac:dyDescent="0.5">
      <c r="B700" s="276">
        <f t="shared" si="26"/>
        <v>0.67900000000000049</v>
      </c>
      <c r="C700" s="276">
        <f t="shared" si="27"/>
        <v>0.32099999999999951</v>
      </c>
      <c r="D700" s="277"/>
      <c r="E700" s="278">
        <f>SQRT(((B700*'Fig. 2.7'!$B$19)^2)+((C700*'Fig. 2.7'!$C$19)^2)+(2*B700*C700*'Fig. 2.7'!$B$19*'Fig. 2.7'!$C$19*'Fig. 2.7'!$B$21))</f>
        <v>11.915707867968777</v>
      </c>
      <c r="F700" s="278">
        <f>+(B700*'Fig. 2.7'!$B$18)+(C700*'Fig. 2.7'!$C$18)</f>
        <v>8.5960750000000061</v>
      </c>
    </row>
    <row r="701" spans="2:6" x14ac:dyDescent="0.5">
      <c r="B701" s="276">
        <f t="shared" si="26"/>
        <v>0.68000000000000049</v>
      </c>
      <c r="C701" s="276">
        <f t="shared" si="27"/>
        <v>0.31999999999999951</v>
      </c>
      <c r="D701" s="277"/>
      <c r="E701" s="278">
        <f>SQRT(((B701*'Fig. 2.7'!$B$19)^2)+((C701*'Fig. 2.7'!$C$19)^2)+(2*B701*C701*'Fig. 2.7'!$B$19*'Fig. 2.7'!$C$19*'Fig. 2.7'!$B$21))</f>
        <v>11.938154260668414</v>
      </c>
      <c r="F701" s="278">
        <f>+(B701*'Fig. 2.7'!$B$18)+(C701*'Fig. 2.7'!$C$18)</f>
        <v>8.6056666666666732</v>
      </c>
    </row>
    <row r="702" spans="2:6" x14ac:dyDescent="0.5">
      <c r="B702" s="276">
        <f t="shared" si="26"/>
        <v>0.68100000000000049</v>
      </c>
      <c r="C702" s="276">
        <f t="shared" si="27"/>
        <v>0.31899999999999951</v>
      </c>
      <c r="D702" s="277"/>
      <c r="E702" s="278">
        <f>SQRT(((B702*'Fig. 2.7'!$B$19)^2)+((C702*'Fig. 2.7'!$C$19)^2)+(2*B702*C702*'Fig. 2.7'!$B$19*'Fig. 2.7'!$C$19*'Fig. 2.7'!$B$21))</f>
        <v>11.960603132440383</v>
      </c>
      <c r="F702" s="278">
        <f>+(B702*'Fig. 2.7'!$B$18)+(C702*'Fig. 2.7'!$C$18)</f>
        <v>8.6152583333333403</v>
      </c>
    </row>
    <row r="703" spans="2:6" x14ac:dyDescent="0.5">
      <c r="B703" s="276">
        <f t="shared" si="26"/>
        <v>0.68200000000000049</v>
      </c>
      <c r="C703" s="276">
        <f t="shared" si="27"/>
        <v>0.31799999999999951</v>
      </c>
      <c r="D703" s="277"/>
      <c r="E703" s="278">
        <f>SQRT(((B703*'Fig. 2.7'!$B$19)^2)+((C703*'Fig. 2.7'!$C$19)^2)+(2*B703*C703*'Fig. 2.7'!$B$19*'Fig. 2.7'!$C$19*'Fig. 2.7'!$B$21))</f>
        <v>11.983054469351909</v>
      </c>
      <c r="F703" s="278">
        <f>+(B703*'Fig. 2.7'!$B$18)+(C703*'Fig. 2.7'!$C$18)</f>
        <v>8.6248500000000075</v>
      </c>
    </row>
    <row r="704" spans="2:6" x14ac:dyDescent="0.5">
      <c r="B704" s="276">
        <f t="shared" si="26"/>
        <v>0.6830000000000005</v>
      </c>
      <c r="C704" s="276">
        <f t="shared" si="27"/>
        <v>0.3169999999999995</v>
      </c>
      <c r="D704" s="277"/>
      <c r="E704" s="278">
        <f>SQRT(((B704*'Fig. 2.7'!$B$19)^2)+((C704*'Fig. 2.7'!$C$19)^2)+(2*B704*C704*'Fig. 2.7'!$B$19*'Fig. 2.7'!$C$19*'Fig. 2.7'!$B$21))</f>
        <v>12.005508257572931</v>
      </c>
      <c r="F704" s="278">
        <f>+(B704*'Fig. 2.7'!$B$18)+(C704*'Fig. 2.7'!$C$18)</f>
        <v>8.6344416666666728</v>
      </c>
    </row>
    <row r="705" spans="2:6" x14ac:dyDescent="0.5">
      <c r="B705" s="276">
        <f t="shared" si="26"/>
        <v>0.6840000000000005</v>
      </c>
      <c r="C705" s="276">
        <f t="shared" si="27"/>
        <v>0.3159999999999995</v>
      </c>
      <c r="D705" s="277"/>
      <c r="E705" s="278">
        <f>SQRT(((B705*'Fig. 2.7'!$B$19)^2)+((C705*'Fig. 2.7'!$C$19)^2)+(2*B705*C705*'Fig. 2.7'!$B$19*'Fig. 2.7'!$C$19*'Fig. 2.7'!$B$21))</f>
        <v>12.027964483375133</v>
      </c>
      <c r="F705" s="278">
        <f>+(B705*'Fig. 2.7'!$B$18)+(C705*'Fig. 2.7'!$C$18)</f>
        <v>8.6440333333333399</v>
      </c>
    </row>
    <row r="706" spans="2:6" x14ac:dyDescent="0.5">
      <c r="B706" s="276">
        <f t="shared" si="26"/>
        <v>0.6850000000000005</v>
      </c>
      <c r="C706" s="276">
        <f t="shared" si="27"/>
        <v>0.3149999999999995</v>
      </c>
      <c r="D706" s="277"/>
      <c r="E706" s="278">
        <f>SQRT(((B706*'Fig. 2.7'!$B$19)^2)+((C706*'Fig. 2.7'!$C$19)^2)+(2*B706*C706*'Fig. 2.7'!$B$19*'Fig. 2.7'!$C$19*'Fig. 2.7'!$B$21))</f>
        <v>12.050423133131064</v>
      </c>
      <c r="F706" s="278">
        <f>+(B706*'Fig. 2.7'!$B$18)+(C706*'Fig. 2.7'!$C$18)</f>
        <v>8.653625000000007</v>
      </c>
    </row>
    <row r="707" spans="2:6" x14ac:dyDescent="0.5">
      <c r="B707" s="276">
        <f t="shared" si="26"/>
        <v>0.6860000000000005</v>
      </c>
      <c r="C707" s="276">
        <f t="shared" si="27"/>
        <v>0.3139999999999995</v>
      </c>
      <c r="D707" s="277"/>
      <c r="E707" s="278">
        <f>SQRT(((B707*'Fig. 2.7'!$B$19)^2)+((C707*'Fig. 2.7'!$C$19)^2)+(2*B707*C707*'Fig. 2.7'!$B$19*'Fig. 2.7'!$C$19*'Fig. 2.7'!$B$21))</f>
        <v>12.072884193313202</v>
      </c>
      <c r="F707" s="278">
        <f>+(B707*'Fig. 2.7'!$B$18)+(C707*'Fig. 2.7'!$C$18)</f>
        <v>8.6632166666666723</v>
      </c>
    </row>
    <row r="708" spans="2:6" x14ac:dyDescent="0.5">
      <c r="B708" s="276">
        <f t="shared" si="26"/>
        <v>0.6870000000000005</v>
      </c>
      <c r="C708" s="276">
        <f t="shared" si="27"/>
        <v>0.3129999999999995</v>
      </c>
      <c r="D708" s="277"/>
      <c r="E708" s="278">
        <f>SQRT(((B708*'Fig. 2.7'!$B$19)^2)+((C708*'Fig. 2.7'!$C$19)^2)+(2*B708*C708*'Fig. 2.7'!$B$19*'Fig. 2.7'!$C$19*'Fig. 2.7'!$B$21))</f>
        <v>12.095347650493068</v>
      </c>
      <c r="F708" s="278">
        <f>+(B708*'Fig. 2.7'!$B$18)+(C708*'Fig. 2.7'!$C$18)</f>
        <v>8.6728083333333394</v>
      </c>
    </row>
    <row r="709" spans="2:6" x14ac:dyDescent="0.5">
      <c r="B709" s="276">
        <f t="shared" si="26"/>
        <v>0.6880000000000005</v>
      </c>
      <c r="C709" s="276">
        <f t="shared" si="27"/>
        <v>0.3119999999999995</v>
      </c>
      <c r="D709" s="277"/>
      <c r="E709" s="278">
        <f>SQRT(((B709*'Fig. 2.7'!$B$19)^2)+((C709*'Fig. 2.7'!$C$19)^2)+(2*B709*C709*'Fig. 2.7'!$B$19*'Fig. 2.7'!$C$19*'Fig. 2.7'!$B$21))</f>
        <v>12.117813491340316</v>
      </c>
      <c r="F709" s="278">
        <f>+(B709*'Fig. 2.7'!$B$18)+(C709*'Fig. 2.7'!$C$18)</f>
        <v>8.6824000000000066</v>
      </c>
    </row>
    <row r="710" spans="2:6" x14ac:dyDescent="0.5">
      <c r="B710" s="276">
        <f t="shared" si="26"/>
        <v>0.6890000000000005</v>
      </c>
      <c r="C710" s="276">
        <f t="shared" si="27"/>
        <v>0.3109999999999995</v>
      </c>
      <c r="D710" s="277"/>
      <c r="E710" s="278">
        <f>SQRT(((B710*'Fig. 2.7'!$B$19)^2)+((C710*'Fig. 2.7'!$C$19)^2)+(2*B710*C710*'Fig. 2.7'!$B$19*'Fig. 2.7'!$C$19*'Fig. 2.7'!$B$21))</f>
        <v>12.140281702621873</v>
      </c>
      <c r="F710" s="278">
        <f>+(B710*'Fig. 2.7'!$B$18)+(C710*'Fig. 2.7'!$C$18)</f>
        <v>8.6919916666666737</v>
      </c>
    </row>
    <row r="711" spans="2:6" x14ac:dyDescent="0.5">
      <c r="B711" s="276">
        <f t="shared" si="26"/>
        <v>0.6900000000000005</v>
      </c>
      <c r="C711" s="276">
        <f t="shared" si="27"/>
        <v>0.3099999999999995</v>
      </c>
      <c r="D711" s="277"/>
      <c r="E711" s="278">
        <f>SQRT(((B711*'Fig. 2.7'!$B$19)^2)+((C711*'Fig. 2.7'!$C$19)^2)+(2*B711*C711*'Fig. 2.7'!$B$19*'Fig. 2.7'!$C$19*'Fig. 2.7'!$B$21))</f>
        <v>12.162752271201052</v>
      </c>
      <c r="F711" s="278">
        <f>+(B711*'Fig. 2.7'!$B$18)+(C711*'Fig. 2.7'!$C$18)</f>
        <v>8.701583333333339</v>
      </c>
    </row>
    <row r="712" spans="2:6" x14ac:dyDescent="0.5">
      <c r="B712" s="276">
        <f t="shared" si="26"/>
        <v>0.6910000000000005</v>
      </c>
      <c r="C712" s="276">
        <f t="shared" si="27"/>
        <v>0.3089999999999995</v>
      </c>
      <c r="D712" s="277"/>
      <c r="E712" s="278">
        <f>SQRT(((B712*'Fig. 2.7'!$B$19)^2)+((C712*'Fig. 2.7'!$C$19)^2)+(2*B712*C712*'Fig. 2.7'!$B$19*'Fig. 2.7'!$C$19*'Fig. 2.7'!$B$21))</f>
        <v>12.185225184036694</v>
      </c>
      <c r="F712" s="278">
        <f>+(B712*'Fig. 2.7'!$B$18)+(C712*'Fig. 2.7'!$C$18)</f>
        <v>8.7111750000000061</v>
      </c>
    </row>
    <row r="713" spans="2:6" x14ac:dyDescent="0.5">
      <c r="B713" s="276">
        <f t="shared" si="26"/>
        <v>0.6920000000000005</v>
      </c>
      <c r="C713" s="276">
        <f t="shared" si="27"/>
        <v>0.3079999999999995</v>
      </c>
      <c r="D713" s="277"/>
      <c r="E713" s="278">
        <f>SQRT(((B713*'Fig. 2.7'!$B$19)^2)+((C713*'Fig. 2.7'!$C$19)^2)+(2*B713*C713*'Fig. 2.7'!$B$19*'Fig. 2.7'!$C$19*'Fig. 2.7'!$B$21))</f>
        <v>12.207700428182317</v>
      </c>
      <c r="F713" s="278">
        <f>+(B713*'Fig. 2.7'!$B$18)+(C713*'Fig. 2.7'!$C$18)</f>
        <v>8.7207666666666732</v>
      </c>
    </row>
    <row r="714" spans="2:6" x14ac:dyDescent="0.5">
      <c r="B714" s="276">
        <f t="shared" si="26"/>
        <v>0.6930000000000005</v>
      </c>
      <c r="C714" s="276">
        <f t="shared" si="27"/>
        <v>0.3069999999999995</v>
      </c>
      <c r="D714" s="277"/>
      <c r="E714" s="278">
        <f>SQRT(((B714*'Fig. 2.7'!$B$19)^2)+((C714*'Fig. 2.7'!$C$19)^2)+(2*B714*C714*'Fig. 2.7'!$B$19*'Fig. 2.7'!$C$19*'Fig. 2.7'!$B$21))</f>
        <v>12.230177990785259</v>
      </c>
      <c r="F714" s="278">
        <f>+(B714*'Fig. 2.7'!$B$18)+(C714*'Fig. 2.7'!$C$18)</f>
        <v>8.7303583333333403</v>
      </c>
    </row>
    <row r="715" spans="2:6" x14ac:dyDescent="0.5">
      <c r="B715" s="276">
        <f t="shared" si="26"/>
        <v>0.69400000000000051</v>
      </c>
      <c r="C715" s="276">
        <f t="shared" si="27"/>
        <v>0.30599999999999949</v>
      </c>
      <c r="D715" s="277"/>
      <c r="E715" s="278">
        <f>SQRT(((B715*'Fig. 2.7'!$B$19)^2)+((C715*'Fig. 2.7'!$C$19)^2)+(2*B715*C715*'Fig. 2.7'!$B$19*'Fig. 2.7'!$C$19*'Fig. 2.7'!$B$21))</f>
        <v>12.252657859085861</v>
      </c>
      <c r="F715" s="278">
        <f>+(B715*'Fig. 2.7'!$B$18)+(C715*'Fig. 2.7'!$C$18)</f>
        <v>8.7399500000000074</v>
      </c>
    </row>
    <row r="716" spans="2:6" x14ac:dyDescent="0.5">
      <c r="B716" s="276">
        <f t="shared" si="26"/>
        <v>0.69500000000000051</v>
      </c>
      <c r="C716" s="276">
        <f t="shared" si="27"/>
        <v>0.30499999999999949</v>
      </c>
      <c r="D716" s="277"/>
      <c r="E716" s="278">
        <f>SQRT(((B716*'Fig. 2.7'!$B$19)^2)+((C716*'Fig. 2.7'!$C$19)^2)+(2*B716*C716*'Fig. 2.7'!$B$19*'Fig. 2.7'!$C$19*'Fig. 2.7'!$B$21))</f>
        <v>12.275140020416613</v>
      </c>
      <c r="F716" s="278">
        <f>+(B716*'Fig. 2.7'!$B$18)+(C716*'Fig. 2.7'!$C$18)</f>
        <v>8.7495416666666745</v>
      </c>
    </row>
    <row r="717" spans="2:6" x14ac:dyDescent="0.5">
      <c r="B717" s="276">
        <f t="shared" si="26"/>
        <v>0.69600000000000051</v>
      </c>
      <c r="C717" s="276">
        <f t="shared" si="27"/>
        <v>0.30399999999999949</v>
      </c>
      <c r="D717" s="277"/>
      <c r="E717" s="278">
        <f>SQRT(((B717*'Fig. 2.7'!$B$19)^2)+((C717*'Fig. 2.7'!$C$19)^2)+(2*B717*C717*'Fig. 2.7'!$B$19*'Fig. 2.7'!$C$19*'Fig. 2.7'!$B$21))</f>
        <v>12.297624462201373</v>
      </c>
      <c r="F717" s="278">
        <f>+(B717*'Fig. 2.7'!$B$18)+(C717*'Fig. 2.7'!$C$18)</f>
        <v>8.7591333333333399</v>
      </c>
    </row>
    <row r="718" spans="2:6" x14ac:dyDescent="0.5">
      <c r="B718" s="276">
        <f t="shared" si="26"/>
        <v>0.69700000000000051</v>
      </c>
      <c r="C718" s="276">
        <f t="shared" si="27"/>
        <v>0.30299999999999949</v>
      </c>
      <c r="D718" s="277"/>
      <c r="E718" s="278">
        <f>SQRT(((B718*'Fig. 2.7'!$B$19)^2)+((C718*'Fig. 2.7'!$C$19)^2)+(2*B718*C718*'Fig. 2.7'!$B$19*'Fig. 2.7'!$C$19*'Fig. 2.7'!$B$21))</f>
        <v>12.320111171954517</v>
      </c>
      <c r="F718" s="278">
        <f>+(B718*'Fig. 2.7'!$B$18)+(C718*'Fig. 2.7'!$C$18)</f>
        <v>8.768725000000007</v>
      </c>
    </row>
    <row r="719" spans="2:6" x14ac:dyDescent="0.5">
      <c r="B719" s="276">
        <f t="shared" si="26"/>
        <v>0.69800000000000051</v>
      </c>
      <c r="C719" s="276">
        <f t="shared" si="27"/>
        <v>0.30199999999999949</v>
      </c>
      <c r="D719" s="277"/>
      <c r="E719" s="278">
        <f>SQRT(((B719*'Fig. 2.7'!$B$19)^2)+((C719*'Fig. 2.7'!$C$19)^2)+(2*B719*C719*'Fig. 2.7'!$B$19*'Fig. 2.7'!$C$19*'Fig. 2.7'!$B$21))</f>
        <v>12.342600137280158</v>
      </c>
      <c r="F719" s="278">
        <f>+(B719*'Fig. 2.7'!$B$18)+(C719*'Fig. 2.7'!$C$18)</f>
        <v>8.7783166666666741</v>
      </c>
    </row>
    <row r="720" spans="2:6" x14ac:dyDescent="0.5">
      <c r="B720" s="276">
        <f t="shared" si="26"/>
        <v>0.69900000000000051</v>
      </c>
      <c r="C720" s="276">
        <f t="shared" si="27"/>
        <v>0.30099999999999949</v>
      </c>
      <c r="D720" s="277"/>
      <c r="E720" s="278">
        <f>SQRT(((B720*'Fig. 2.7'!$B$19)^2)+((C720*'Fig. 2.7'!$C$19)^2)+(2*B720*C720*'Fig. 2.7'!$B$19*'Fig. 2.7'!$C$19*'Fig. 2.7'!$B$21))</f>
        <v>12.365091345871356</v>
      </c>
      <c r="F720" s="278">
        <f>+(B720*'Fig. 2.7'!$B$18)+(C720*'Fig. 2.7'!$C$18)</f>
        <v>8.7879083333333412</v>
      </c>
    </row>
    <row r="721" spans="2:6" x14ac:dyDescent="0.5">
      <c r="B721" s="276">
        <f t="shared" si="26"/>
        <v>0.70000000000000051</v>
      </c>
      <c r="C721" s="276">
        <f t="shared" si="27"/>
        <v>0.29999999999999949</v>
      </c>
      <c r="D721" s="277"/>
      <c r="E721" s="278">
        <f>SQRT(((B721*'Fig. 2.7'!$B$19)^2)+((C721*'Fig. 2.7'!$C$19)^2)+(2*B721*C721*'Fig. 2.7'!$B$19*'Fig. 2.7'!$C$19*'Fig. 2.7'!$B$21))</f>
        <v>12.387584785509324</v>
      </c>
      <c r="F721" s="278">
        <f>+(B721*'Fig. 2.7'!$B$18)+(C721*'Fig. 2.7'!$C$18)</f>
        <v>8.7975000000000065</v>
      </c>
    </row>
    <row r="722" spans="2:6" x14ac:dyDescent="0.5">
      <c r="B722" s="276">
        <f t="shared" si="26"/>
        <v>0.70100000000000051</v>
      </c>
      <c r="C722" s="276">
        <f t="shared" si="27"/>
        <v>0.29899999999999949</v>
      </c>
      <c r="D722" s="277"/>
      <c r="E722" s="278">
        <f>SQRT(((B722*'Fig. 2.7'!$B$19)^2)+((C722*'Fig. 2.7'!$C$19)^2)+(2*B722*C722*'Fig. 2.7'!$B$19*'Fig. 2.7'!$C$19*'Fig. 2.7'!$B$21))</f>
        <v>12.410080444062656</v>
      </c>
      <c r="F722" s="278">
        <f>+(B722*'Fig. 2.7'!$B$18)+(C722*'Fig. 2.7'!$C$18)</f>
        <v>8.8070916666666719</v>
      </c>
    </row>
    <row r="723" spans="2:6" x14ac:dyDescent="0.5">
      <c r="B723" s="276">
        <f t="shared" si="26"/>
        <v>0.70200000000000051</v>
      </c>
      <c r="C723" s="276">
        <f t="shared" si="27"/>
        <v>0.29799999999999949</v>
      </c>
      <c r="D723" s="277"/>
      <c r="E723" s="278">
        <f>SQRT(((B723*'Fig. 2.7'!$B$19)^2)+((C723*'Fig. 2.7'!$C$19)^2)+(2*B723*C723*'Fig. 2.7'!$B$19*'Fig. 2.7'!$C$19*'Fig. 2.7'!$B$21))</f>
        <v>12.43257830948655</v>
      </c>
      <c r="F723" s="278">
        <f>+(B723*'Fig. 2.7'!$B$18)+(C723*'Fig. 2.7'!$C$18)</f>
        <v>8.816683333333339</v>
      </c>
    </row>
    <row r="724" spans="2:6" x14ac:dyDescent="0.5">
      <c r="B724" s="276">
        <f t="shared" si="26"/>
        <v>0.70300000000000051</v>
      </c>
      <c r="C724" s="276">
        <f t="shared" si="27"/>
        <v>0.29699999999999949</v>
      </c>
      <c r="D724" s="277"/>
      <c r="E724" s="278">
        <f>SQRT(((B724*'Fig. 2.7'!$B$19)^2)+((C724*'Fig. 2.7'!$C$19)^2)+(2*B724*C724*'Fig. 2.7'!$B$19*'Fig. 2.7'!$C$19*'Fig. 2.7'!$B$21))</f>
        <v>12.455078369822063</v>
      </c>
      <c r="F724" s="278">
        <f>+(B724*'Fig. 2.7'!$B$18)+(C724*'Fig. 2.7'!$C$18)</f>
        <v>8.8262750000000061</v>
      </c>
    </row>
    <row r="725" spans="2:6" x14ac:dyDescent="0.5">
      <c r="B725" s="276">
        <f t="shared" si="26"/>
        <v>0.70400000000000051</v>
      </c>
      <c r="C725" s="276">
        <f t="shared" si="27"/>
        <v>0.29599999999999949</v>
      </c>
      <c r="D725" s="277"/>
      <c r="E725" s="278">
        <f>SQRT(((B725*'Fig. 2.7'!$B$19)^2)+((C725*'Fig. 2.7'!$C$19)^2)+(2*B725*C725*'Fig. 2.7'!$B$19*'Fig. 2.7'!$C$19*'Fig. 2.7'!$B$21))</f>
        <v>12.477580613195338</v>
      </c>
      <c r="F725" s="278">
        <f>+(B725*'Fig. 2.7'!$B$18)+(C725*'Fig. 2.7'!$C$18)</f>
        <v>8.8358666666666732</v>
      </c>
    </row>
    <row r="726" spans="2:6" x14ac:dyDescent="0.5">
      <c r="B726" s="276">
        <f t="shared" si="26"/>
        <v>0.70500000000000052</v>
      </c>
      <c r="C726" s="276">
        <f t="shared" si="27"/>
        <v>0.29499999999999948</v>
      </c>
      <c r="D726" s="277"/>
      <c r="E726" s="278">
        <f>SQRT(((B726*'Fig. 2.7'!$B$19)^2)+((C726*'Fig. 2.7'!$C$19)^2)+(2*B726*C726*'Fig. 2.7'!$B$19*'Fig. 2.7'!$C$19*'Fig. 2.7'!$B$21))</f>
        <v>12.500085027816883</v>
      </c>
      <c r="F726" s="278">
        <f>+(B726*'Fig. 2.7'!$B$18)+(C726*'Fig. 2.7'!$C$18)</f>
        <v>8.8454583333333403</v>
      </c>
    </row>
    <row r="727" spans="2:6" x14ac:dyDescent="0.5">
      <c r="B727" s="276">
        <f t="shared" si="26"/>
        <v>0.70600000000000052</v>
      </c>
      <c r="C727" s="276">
        <f t="shared" si="27"/>
        <v>0.29399999999999948</v>
      </c>
      <c r="D727" s="277"/>
      <c r="E727" s="278">
        <f>SQRT(((B727*'Fig. 2.7'!$B$19)^2)+((C727*'Fig. 2.7'!$C$19)^2)+(2*B727*C727*'Fig. 2.7'!$B$19*'Fig. 2.7'!$C$19*'Fig. 2.7'!$B$21))</f>
        <v>12.52259160198081</v>
      </c>
      <c r="F727" s="278">
        <f>+(B727*'Fig. 2.7'!$B$18)+(C727*'Fig. 2.7'!$C$18)</f>
        <v>8.8550500000000074</v>
      </c>
    </row>
    <row r="728" spans="2:6" x14ac:dyDescent="0.5">
      <c r="B728" s="276">
        <f t="shared" si="26"/>
        <v>0.70700000000000052</v>
      </c>
      <c r="C728" s="276">
        <f t="shared" si="27"/>
        <v>0.29299999999999948</v>
      </c>
      <c r="D728" s="277"/>
      <c r="E728" s="278">
        <f>SQRT(((B728*'Fig. 2.7'!$B$19)^2)+((C728*'Fig. 2.7'!$C$19)^2)+(2*B728*C728*'Fig. 2.7'!$B$19*'Fig. 2.7'!$C$19*'Fig. 2.7'!$B$21))</f>
        <v>12.545100324064119</v>
      </c>
      <c r="F728" s="278">
        <f>+(B728*'Fig. 2.7'!$B$18)+(C728*'Fig. 2.7'!$C$18)</f>
        <v>8.8646416666666727</v>
      </c>
    </row>
    <row r="729" spans="2:6" x14ac:dyDescent="0.5">
      <c r="B729" s="276">
        <f t="shared" si="26"/>
        <v>0.70800000000000052</v>
      </c>
      <c r="C729" s="276">
        <f t="shared" si="27"/>
        <v>0.29199999999999948</v>
      </c>
      <c r="D729" s="277"/>
      <c r="E729" s="278">
        <f>SQRT(((B729*'Fig. 2.7'!$B$19)^2)+((C729*'Fig. 2.7'!$C$19)^2)+(2*B729*C729*'Fig. 2.7'!$B$19*'Fig. 2.7'!$C$19*'Fig. 2.7'!$B$21))</f>
        <v>12.567611182525971</v>
      </c>
      <c r="F729" s="278">
        <f>+(B729*'Fig. 2.7'!$B$18)+(C729*'Fig. 2.7'!$C$18)</f>
        <v>8.8742333333333399</v>
      </c>
    </row>
    <row r="730" spans="2:6" x14ac:dyDescent="0.5">
      <c r="B730" s="276">
        <f t="shared" si="26"/>
        <v>0.70900000000000052</v>
      </c>
      <c r="C730" s="276">
        <f t="shared" si="27"/>
        <v>0.29099999999999948</v>
      </c>
      <c r="D730" s="277"/>
      <c r="E730" s="278">
        <f>SQRT(((B730*'Fig. 2.7'!$B$19)^2)+((C730*'Fig. 2.7'!$C$19)^2)+(2*B730*C730*'Fig. 2.7'!$B$19*'Fig. 2.7'!$C$19*'Fig. 2.7'!$B$21))</f>
        <v>12.590124165906975</v>
      </c>
      <c r="F730" s="278">
        <f>+(B730*'Fig. 2.7'!$B$18)+(C730*'Fig. 2.7'!$C$18)</f>
        <v>8.883825000000007</v>
      </c>
    </row>
    <row r="731" spans="2:6" x14ac:dyDescent="0.5">
      <c r="B731" s="276">
        <f t="shared" si="26"/>
        <v>0.71000000000000052</v>
      </c>
      <c r="C731" s="276">
        <f t="shared" si="27"/>
        <v>0.28999999999999948</v>
      </c>
      <c r="D731" s="277"/>
      <c r="E731" s="278">
        <f>SQRT(((B731*'Fig. 2.7'!$B$19)^2)+((C731*'Fig. 2.7'!$C$19)^2)+(2*B731*C731*'Fig. 2.7'!$B$19*'Fig. 2.7'!$C$19*'Fig. 2.7'!$B$21))</f>
        <v>12.612639262828488</v>
      </c>
      <c r="F731" s="278">
        <f>+(B731*'Fig. 2.7'!$B$18)+(C731*'Fig. 2.7'!$C$18)</f>
        <v>8.8934166666666741</v>
      </c>
    </row>
    <row r="732" spans="2:6" x14ac:dyDescent="0.5">
      <c r="B732" s="276">
        <f t="shared" si="26"/>
        <v>0.71100000000000052</v>
      </c>
      <c r="C732" s="276">
        <f t="shared" si="27"/>
        <v>0.28899999999999948</v>
      </c>
      <c r="D732" s="277"/>
      <c r="E732" s="278">
        <f>SQRT(((B732*'Fig. 2.7'!$B$19)^2)+((C732*'Fig. 2.7'!$C$19)^2)+(2*B732*C732*'Fig. 2.7'!$B$19*'Fig. 2.7'!$C$19*'Fig. 2.7'!$B$21))</f>
        <v>12.63515646199189</v>
      </c>
      <c r="F732" s="278">
        <f>+(B732*'Fig. 2.7'!$B$18)+(C732*'Fig. 2.7'!$C$18)</f>
        <v>8.9030083333333412</v>
      </c>
    </row>
    <row r="733" spans="2:6" x14ac:dyDescent="0.5">
      <c r="B733" s="276">
        <f t="shared" si="26"/>
        <v>0.71200000000000052</v>
      </c>
      <c r="C733" s="276">
        <f t="shared" si="27"/>
        <v>0.28799999999999948</v>
      </c>
      <c r="D733" s="277"/>
      <c r="E733" s="278">
        <f>SQRT(((B733*'Fig. 2.7'!$B$19)^2)+((C733*'Fig. 2.7'!$C$19)^2)+(2*B733*C733*'Fig. 2.7'!$B$19*'Fig. 2.7'!$C$19*'Fig. 2.7'!$B$21))</f>
        <v>12.657675752177926</v>
      </c>
      <c r="F733" s="278">
        <f>+(B733*'Fig. 2.7'!$B$18)+(C733*'Fig. 2.7'!$C$18)</f>
        <v>8.9126000000000083</v>
      </c>
    </row>
    <row r="734" spans="2:6" x14ac:dyDescent="0.5">
      <c r="B734" s="276">
        <f t="shared" si="26"/>
        <v>0.71300000000000052</v>
      </c>
      <c r="C734" s="276">
        <f t="shared" si="27"/>
        <v>0.28699999999999948</v>
      </c>
      <c r="D734" s="277"/>
      <c r="E734" s="278">
        <f>SQRT(((B734*'Fig. 2.7'!$B$19)^2)+((C734*'Fig. 2.7'!$C$19)^2)+(2*B734*C734*'Fig. 2.7'!$B$19*'Fig. 2.7'!$C$19*'Fig. 2.7'!$B$21))</f>
        <v>12.680197122245989</v>
      </c>
      <c r="F734" s="278">
        <f>+(B734*'Fig. 2.7'!$B$18)+(C734*'Fig. 2.7'!$C$18)</f>
        <v>8.9221916666666736</v>
      </c>
    </row>
    <row r="735" spans="2:6" x14ac:dyDescent="0.5">
      <c r="B735" s="276">
        <f t="shared" si="26"/>
        <v>0.71400000000000052</v>
      </c>
      <c r="C735" s="276">
        <f t="shared" si="27"/>
        <v>0.28599999999999948</v>
      </c>
      <c r="D735" s="277"/>
      <c r="E735" s="278">
        <f>SQRT(((B735*'Fig. 2.7'!$B$19)^2)+((C735*'Fig. 2.7'!$C$19)^2)+(2*B735*C735*'Fig. 2.7'!$B$19*'Fig. 2.7'!$C$19*'Fig. 2.7'!$B$21))</f>
        <v>12.702720561133457</v>
      </c>
      <c r="F735" s="278">
        <f>+(B735*'Fig. 2.7'!$B$18)+(C735*'Fig. 2.7'!$C$18)</f>
        <v>8.931783333333339</v>
      </c>
    </row>
    <row r="736" spans="2:6" x14ac:dyDescent="0.5">
      <c r="B736" s="276">
        <f t="shared" si="26"/>
        <v>0.71500000000000052</v>
      </c>
      <c r="C736" s="276">
        <f t="shared" si="27"/>
        <v>0.28499999999999948</v>
      </c>
      <c r="D736" s="277"/>
      <c r="E736" s="278">
        <f>SQRT(((B736*'Fig. 2.7'!$B$19)^2)+((C736*'Fig. 2.7'!$C$19)^2)+(2*B736*C736*'Fig. 2.7'!$B$19*'Fig. 2.7'!$C$19*'Fig. 2.7'!$B$21))</f>
        <v>12.725246057855024</v>
      </c>
      <c r="F736" s="278">
        <f>+(B736*'Fig. 2.7'!$B$18)+(C736*'Fig. 2.7'!$C$18)</f>
        <v>8.9413750000000061</v>
      </c>
    </row>
    <row r="737" spans="2:6" x14ac:dyDescent="0.5">
      <c r="B737" s="276">
        <f t="shared" si="26"/>
        <v>0.71600000000000052</v>
      </c>
      <c r="C737" s="276">
        <f t="shared" si="27"/>
        <v>0.28399999999999948</v>
      </c>
      <c r="D737" s="277"/>
      <c r="E737" s="278">
        <f>SQRT(((B737*'Fig. 2.7'!$B$19)^2)+((C737*'Fig. 2.7'!$C$19)^2)+(2*B737*C737*'Fig. 2.7'!$B$19*'Fig. 2.7'!$C$19*'Fig. 2.7'!$B$21))</f>
        <v>12.747773601502022</v>
      </c>
      <c r="F737" s="278">
        <f>+(B737*'Fig. 2.7'!$B$18)+(C737*'Fig. 2.7'!$C$18)</f>
        <v>8.9509666666666732</v>
      </c>
    </row>
    <row r="738" spans="2:6" x14ac:dyDescent="0.5">
      <c r="B738" s="276">
        <f t="shared" si="26"/>
        <v>0.71700000000000053</v>
      </c>
      <c r="C738" s="276">
        <f t="shared" si="27"/>
        <v>0.28299999999999947</v>
      </c>
      <c r="D738" s="277"/>
      <c r="E738" s="278">
        <f>SQRT(((B738*'Fig. 2.7'!$B$19)^2)+((C738*'Fig. 2.7'!$C$19)^2)+(2*B738*C738*'Fig. 2.7'!$B$19*'Fig. 2.7'!$C$19*'Fig. 2.7'!$B$21))</f>
        <v>12.77030318124177</v>
      </c>
      <c r="F738" s="278">
        <f>+(B738*'Fig. 2.7'!$B$18)+(C738*'Fig. 2.7'!$C$18)</f>
        <v>8.9605583333333403</v>
      </c>
    </row>
    <row r="739" spans="2:6" x14ac:dyDescent="0.5">
      <c r="B739" s="276">
        <f t="shared" si="26"/>
        <v>0.71800000000000053</v>
      </c>
      <c r="C739" s="276">
        <f t="shared" si="27"/>
        <v>0.28199999999999947</v>
      </c>
      <c r="D739" s="277"/>
      <c r="E739" s="278">
        <f>SQRT(((B739*'Fig. 2.7'!$B$19)^2)+((C739*'Fig. 2.7'!$C$19)^2)+(2*B739*C739*'Fig. 2.7'!$B$19*'Fig. 2.7'!$C$19*'Fig. 2.7'!$B$21))</f>
        <v>12.792834786316924</v>
      </c>
      <c r="F739" s="278">
        <f>+(B739*'Fig. 2.7'!$B$18)+(C739*'Fig. 2.7'!$C$18)</f>
        <v>8.9701500000000074</v>
      </c>
    </row>
    <row r="740" spans="2:6" x14ac:dyDescent="0.5">
      <c r="B740" s="276">
        <f t="shared" si="26"/>
        <v>0.71900000000000053</v>
      </c>
      <c r="C740" s="276">
        <f t="shared" si="27"/>
        <v>0.28099999999999947</v>
      </c>
      <c r="D740" s="277"/>
      <c r="E740" s="278">
        <f>SQRT(((B740*'Fig. 2.7'!$B$19)^2)+((C740*'Fig. 2.7'!$C$19)^2)+(2*B740*C740*'Fig. 2.7'!$B$19*'Fig. 2.7'!$C$19*'Fig. 2.7'!$B$21))</f>
        <v>12.815368406044822</v>
      </c>
      <c r="F740" s="278">
        <f>+(B740*'Fig. 2.7'!$B$18)+(C740*'Fig. 2.7'!$C$18)</f>
        <v>8.9797416666666727</v>
      </c>
    </row>
    <row r="741" spans="2:6" x14ac:dyDescent="0.5">
      <c r="B741" s="276">
        <f t="shared" si="26"/>
        <v>0.72000000000000053</v>
      </c>
      <c r="C741" s="276">
        <f t="shared" si="27"/>
        <v>0.27999999999999947</v>
      </c>
      <c r="D741" s="277"/>
      <c r="E741" s="278">
        <f>SQRT(((B741*'Fig. 2.7'!$B$19)^2)+((C741*'Fig. 2.7'!$C$19)^2)+(2*B741*C741*'Fig. 2.7'!$B$19*'Fig. 2.7'!$C$19*'Fig. 2.7'!$B$21))</f>
        <v>12.837904029816867</v>
      </c>
      <c r="F741" s="278">
        <f>+(B741*'Fig. 2.7'!$B$18)+(C741*'Fig. 2.7'!$C$18)</f>
        <v>8.9893333333333398</v>
      </c>
    </row>
    <row r="742" spans="2:6" x14ac:dyDescent="0.5">
      <c r="B742" s="276">
        <f t="shared" si="26"/>
        <v>0.72100000000000053</v>
      </c>
      <c r="C742" s="276">
        <f t="shared" si="27"/>
        <v>0.27899999999999947</v>
      </c>
      <c r="D742" s="277"/>
      <c r="E742" s="278">
        <f>SQRT(((B742*'Fig. 2.7'!$B$19)^2)+((C742*'Fig. 2.7'!$C$19)^2)+(2*B742*C742*'Fig. 2.7'!$B$19*'Fig. 2.7'!$C$19*'Fig. 2.7'!$B$21))</f>
        <v>12.860441647097872</v>
      </c>
      <c r="F742" s="278">
        <f>+(B742*'Fig. 2.7'!$B$18)+(C742*'Fig. 2.7'!$C$18)</f>
        <v>8.9989250000000069</v>
      </c>
    </row>
    <row r="743" spans="2:6" x14ac:dyDescent="0.5">
      <c r="B743" s="276">
        <f t="shared" si="26"/>
        <v>0.72200000000000053</v>
      </c>
      <c r="C743" s="276">
        <f t="shared" si="27"/>
        <v>0.27799999999999947</v>
      </c>
      <c r="D743" s="277"/>
      <c r="E743" s="278">
        <f>SQRT(((B743*'Fig. 2.7'!$B$19)^2)+((C743*'Fig. 2.7'!$C$19)^2)+(2*B743*C743*'Fig. 2.7'!$B$19*'Fig. 2.7'!$C$19*'Fig. 2.7'!$B$21))</f>
        <v>12.882981247425437</v>
      </c>
      <c r="F743" s="278">
        <f>+(B743*'Fig. 2.7'!$B$18)+(C743*'Fig. 2.7'!$C$18)</f>
        <v>9.0085166666666741</v>
      </c>
    </row>
    <row r="744" spans="2:6" x14ac:dyDescent="0.5">
      <c r="B744" s="276">
        <f t="shared" si="26"/>
        <v>0.72300000000000053</v>
      </c>
      <c r="C744" s="276">
        <f t="shared" si="27"/>
        <v>0.27699999999999947</v>
      </c>
      <c r="D744" s="277"/>
      <c r="E744" s="278">
        <f>SQRT(((B744*'Fig. 2.7'!$B$19)^2)+((C744*'Fig. 2.7'!$C$19)^2)+(2*B744*C744*'Fig. 2.7'!$B$19*'Fig. 2.7'!$C$19*'Fig. 2.7'!$B$21))</f>
        <v>12.905522820409345</v>
      </c>
      <c r="F744" s="278">
        <f>+(B744*'Fig. 2.7'!$B$18)+(C744*'Fig. 2.7'!$C$18)</f>
        <v>9.0181083333333412</v>
      </c>
    </row>
    <row r="745" spans="2:6" x14ac:dyDescent="0.5">
      <c r="B745" s="276">
        <f t="shared" si="26"/>
        <v>0.72400000000000053</v>
      </c>
      <c r="C745" s="276">
        <f t="shared" si="27"/>
        <v>0.27599999999999947</v>
      </c>
      <c r="D745" s="277"/>
      <c r="E745" s="278">
        <f>SQRT(((B745*'Fig. 2.7'!$B$19)^2)+((C745*'Fig. 2.7'!$C$19)^2)+(2*B745*C745*'Fig. 2.7'!$B$19*'Fig. 2.7'!$C$19*'Fig. 2.7'!$B$21))</f>
        <v>12.928066355730934</v>
      </c>
      <c r="F745" s="278">
        <f>+(B745*'Fig. 2.7'!$B$18)+(C745*'Fig. 2.7'!$C$18)</f>
        <v>9.0277000000000065</v>
      </c>
    </row>
    <row r="746" spans="2:6" x14ac:dyDescent="0.5">
      <c r="B746" s="276">
        <f t="shared" ref="B746:B809" si="28">+B745+0.001</f>
        <v>0.72500000000000053</v>
      </c>
      <c r="C746" s="276">
        <f t="shared" ref="C746:C809" si="29">1-B746</f>
        <v>0.27499999999999947</v>
      </c>
      <c r="D746" s="277"/>
      <c r="E746" s="278">
        <f>SQRT(((B746*'Fig. 2.7'!$B$19)^2)+((C746*'Fig. 2.7'!$C$19)^2)+(2*B746*C746*'Fig. 2.7'!$B$19*'Fig. 2.7'!$C$19*'Fig. 2.7'!$B$21))</f>
        <v>12.950611843142498</v>
      </c>
      <c r="F746" s="278">
        <f>+(B746*'Fig. 2.7'!$B$18)+(C746*'Fig. 2.7'!$C$18)</f>
        <v>9.0372916666666736</v>
      </c>
    </row>
    <row r="747" spans="2:6" x14ac:dyDescent="0.5">
      <c r="B747" s="276">
        <f t="shared" si="28"/>
        <v>0.72600000000000053</v>
      </c>
      <c r="C747" s="276">
        <f t="shared" si="29"/>
        <v>0.27399999999999947</v>
      </c>
      <c r="D747" s="277"/>
      <c r="E747" s="278">
        <f>SQRT(((B747*'Fig. 2.7'!$B$19)^2)+((C747*'Fig. 2.7'!$C$19)^2)+(2*B747*C747*'Fig. 2.7'!$B$19*'Fig. 2.7'!$C$19*'Fig. 2.7'!$B$21))</f>
        <v>12.973159272466679</v>
      </c>
      <c r="F747" s="278">
        <f>+(B747*'Fig. 2.7'!$B$18)+(C747*'Fig. 2.7'!$C$18)</f>
        <v>9.0468833333333407</v>
      </c>
    </row>
    <row r="748" spans="2:6" x14ac:dyDescent="0.5">
      <c r="B748" s="276">
        <f t="shared" si="28"/>
        <v>0.72700000000000053</v>
      </c>
      <c r="C748" s="276">
        <f t="shared" si="29"/>
        <v>0.27299999999999947</v>
      </c>
      <c r="D748" s="277"/>
      <c r="E748" s="278">
        <f>SQRT(((B748*'Fig. 2.7'!$B$19)^2)+((C748*'Fig. 2.7'!$C$19)^2)+(2*B748*C748*'Fig. 2.7'!$B$19*'Fig. 2.7'!$C$19*'Fig. 2.7'!$B$21))</f>
        <v>12.995708633595882</v>
      </c>
      <c r="F748" s="278">
        <f>+(B748*'Fig. 2.7'!$B$18)+(C748*'Fig. 2.7'!$C$18)</f>
        <v>9.0564750000000078</v>
      </c>
    </row>
    <row r="749" spans="2:6" x14ac:dyDescent="0.5">
      <c r="B749" s="276">
        <f t="shared" si="28"/>
        <v>0.72800000000000054</v>
      </c>
      <c r="C749" s="276">
        <f t="shared" si="29"/>
        <v>0.27199999999999946</v>
      </c>
      <c r="D749" s="277"/>
      <c r="E749" s="278">
        <f>SQRT(((B749*'Fig. 2.7'!$B$19)^2)+((C749*'Fig. 2.7'!$C$19)^2)+(2*B749*C749*'Fig. 2.7'!$B$19*'Fig. 2.7'!$C$19*'Fig. 2.7'!$B$21))</f>
        <v>13.018259916491669</v>
      </c>
      <c r="F749" s="278">
        <f>+(B749*'Fig. 2.7'!$B$18)+(C749*'Fig. 2.7'!$C$18)</f>
        <v>9.0660666666666749</v>
      </c>
    </row>
    <row r="750" spans="2:6" x14ac:dyDescent="0.5">
      <c r="B750" s="276">
        <f t="shared" si="28"/>
        <v>0.72900000000000054</v>
      </c>
      <c r="C750" s="276">
        <f t="shared" si="29"/>
        <v>0.27099999999999946</v>
      </c>
      <c r="D750" s="277"/>
      <c r="E750" s="278">
        <f>SQRT(((B750*'Fig. 2.7'!$B$19)^2)+((C750*'Fig. 2.7'!$C$19)^2)+(2*B750*C750*'Fig. 2.7'!$B$19*'Fig. 2.7'!$C$19*'Fig. 2.7'!$B$21))</f>
        <v>13.040813111184196</v>
      </c>
      <c r="F750" s="278">
        <f>+(B750*'Fig. 2.7'!$B$18)+(C750*'Fig. 2.7'!$C$18)</f>
        <v>9.0756583333333403</v>
      </c>
    </row>
    <row r="751" spans="2:6" x14ac:dyDescent="0.5">
      <c r="B751" s="276">
        <f t="shared" si="28"/>
        <v>0.73000000000000054</v>
      </c>
      <c r="C751" s="276">
        <f t="shared" si="29"/>
        <v>0.26999999999999946</v>
      </c>
      <c r="D751" s="277"/>
      <c r="E751" s="278">
        <f>SQRT(((B751*'Fig. 2.7'!$B$19)^2)+((C751*'Fig. 2.7'!$C$19)^2)+(2*B751*C751*'Fig. 2.7'!$B$19*'Fig. 2.7'!$C$19*'Fig. 2.7'!$B$21))</f>
        <v>13.063368207771628</v>
      </c>
      <c r="F751" s="278">
        <f>+(B751*'Fig. 2.7'!$B$18)+(C751*'Fig. 2.7'!$C$18)</f>
        <v>9.0852500000000056</v>
      </c>
    </row>
    <row r="752" spans="2:6" x14ac:dyDescent="0.5">
      <c r="B752" s="276">
        <f t="shared" si="28"/>
        <v>0.73100000000000054</v>
      </c>
      <c r="C752" s="276">
        <f t="shared" si="29"/>
        <v>0.26899999999999946</v>
      </c>
      <c r="D752" s="277"/>
      <c r="E752" s="278">
        <f>SQRT(((B752*'Fig. 2.7'!$B$19)^2)+((C752*'Fig. 2.7'!$C$19)^2)+(2*B752*C752*'Fig. 2.7'!$B$19*'Fig. 2.7'!$C$19*'Fig. 2.7'!$B$21))</f>
        <v>13.085925196419556</v>
      </c>
      <c r="F752" s="278">
        <f>+(B752*'Fig. 2.7'!$B$18)+(C752*'Fig. 2.7'!$C$18)</f>
        <v>9.0948416666666727</v>
      </c>
    </row>
    <row r="753" spans="2:6" x14ac:dyDescent="0.5">
      <c r="B753" s="276">
        <f t="shared" si="28"/>
        <v>0.73200000000000054</v>
      </c>
      <c r="C753" s="276">
        <f t="shared" si="29"/>
        <v>0.26799999999999946</v>
      </c>
      <c r="D753" s="277"/>
      <c r="E753" s="278">
        <f>SQRT(((B753*'Fig. 2.7'!$B$19)^2)+((C753*'Fig. 2.7'!$C$19)^2)+(2*B753*C753*'Fig. 2.7'!$B$19*'Fig. 2.7'!$C$19*'Fig. 2.7'!$B$21))</f>
        <v>13.10848406736045</v>
      </c>
      <c r="F753" s="278">
        <f>+(B753*'Fig. 2.7'!$B$18)+(C753*'Fig. 2.7'!$C$18)</f>
        <v>9.1044333333333398</v>
      </c>
    </row>
    <row r="754" spans="2:6" x14ac:dyDescent="0.5">
      <c r="B754" s="276">
        <f t="shared" si="28"/>
        <v>0.73300000000000054</v>
      </c>
      <c r="C754" s="276">
        <f t="shared" si="29"/>
        <v>0.26699999999999946</v>
      </c>
      <c r="D754" s="277"/>
      <c r="E754" s="278">
        <f>SQRT(((B754*'Fig. 2.7'!$B$19)^2)+((C754*'Fig. 2.7'!$C$19)^2)+(2*B754*C754*'Fig. 2.7'!$B$19*'Fig. 2.7'!$C$19*'Fig. 2.7'!$B$21))</f>
        <v>13.131044810893084</v>
      </c>
      <c r="F754" s="278">
        <f>+(B754*'Fig. 2.7'!$B$18)+(C754*'Fig. 2.7'!$C$18)</f>
        <v>9.1140250000000069</v>
      </c>
    </row>
    <row r="755" spans="2:6" x14ac:dyDescent="0.5">
      <c r="B755" s="276">
        <f t="shared" si="28"/>
        <v>0.73400000000000054</v>
      </c>
      <c r="C755" s="276">
        <f t="shared" si="29"/>
        <v>0.26599999999999946</v>
      </c>
      <c r="D755" s="277"/>
      <c r="E755" s="278">
        <f>SQRT(((B755*'Fig. 2.7'!$B$19)^2)+((C755*'Fig. 2.7'!$C$19)^2)+(2*B755*C755*'Fig. 2.7'!$B$19*'Fig. 2.7'!$C$19*'Fig. 2.7'!$B$21))</f>
        <v>13.153607417381986</v>
      </c>
      <c r="F755" s="278">
        <f>+(B755*'Fig. 2.7'!$B$18)+(C755*'Fig. 2.7'!$C$18)</f>
        <v>9.123616666666674</v>
      </c>
    </row>
    <row r="756" spans="2:6" x14ac:dyDescent="0.5">
      <c r="B756" s="276">
        <f t="shared" si="28"/>
        <v>0.73500000000000054</v>
      </c>
      <c r="C756" s="276">
        <f t="shared" si="29"/>
        <v>0.26499999999999946</v>
      </c>
      <c r="D756" s="277"/>
      <c r="E756" s="278">
        <f>SQRT(((B756*'Fig. 2.7'!$B$19)^2)+((C756*'Fig. 2.7'!$C$19)^2)+(2*B756*C756*'Fig. 2.7'!$B$19*'Fig. 2.7'!$C$19*'Fig. 2.7'!$B$21))</f>
        <v>13.176171877256895</v>
      </c>
      <c r="F756" s="278">
        <f>+(B756*'Fig. 2.7'!$B$18)+(C756*'Fig. 2.7'!$C$18)</f>
        <v>9.1332083333333411</v>
      </c>
    </row>
    <row r="757" spans="2:6" x14ac:dyDescent="0.5">
      <c r="B757" s="276">
        <f t="shared" si="28"/>
        <v>0.73600000000000054</v>
      </c>
      <c r="C757" s="276">
        <f t="shared" si="29"/>
        <v>0.26399999999999946</v>
      </c>
      <c r="D757" s="277"/>
      <c r="E757" s="278">
        <f>SQRT(((B757*'Fig. 2.7'!$B$19)^2)+((C757*'Fig. 2.7'!$C$19)^2)+(2*B757*C757*'Fig. 2.7'!$B$19*'Fig. 2.7'!$C$19*'Fig. 2.7'!$B$21))</f>
        <v>13.198738181012207</v>
      </c>
      <c r="F757" s="278">
        <f>+(B757*'Fig. 2.7'!$B$18)+(C757*'Fig. 2.7'!$C$18)</f>
        <v>9.1428000000000065</v>
      </c>
    </row>
    <row r="758" spans="2:6" x14ac:dyDescent="0.5">
      <c r="B758" s="276">
        <f t="shared" si="28"/>
        <v>0.73700000000000054</v>
      </c>
      <c r="C758" s="276">
        <f t="shared" si="29"/>
        <v>0.26299999999999946</v>
      </c>
      <c r="D758" s="277"/>
      <c r="E758" s="278">
        <f>SQRT(((B758*'Fig. 2.7'!$B$19)^2)+((C758*'Fig. 2.7'!$C$19)^2)+(2*B758*C758*'Fig. 2.7'!$B$19*'Fig. 2.7'!$C$19*'Fig. 2.7'!$B$21))</f>
        <v>13.221306319206445</v>
      </c>
      <c r="F758" s="278">
        <f>+(B758*'Fig. 2.7'!$B$18)+(C758*'Fig. 2.7'!$C$18)</f>
        <v>9.1523916666666736</v>
      </c>
    </row>
    <row r="759" spans="2:6" x14ac:dyDescent="0.5">
      <c r="B759" s="276">
        <f t="shared" si="28"/>
        <v>0.73800000000000054</v>
      </c>
      <c r="C759" s="276">
        <f t="shared" si="29"/>
        <v>0.26199999999999946</v>
      </c>
      <c r="D759" s="277"/>
      <c r="E759" s="278">
        <f>SQRT(((B759*'Fig. 2.7'!$B$19)^2)+((C759*'Fig. 2.7'!$C$19)^2)+(2*B759*C759*'Fig. 2.7'!$B$19*'Fig. 2.7'!$C$19*'Fig. 2.7'!$B$21))</f>
        <v>13.243876282461711</v>
      </c>
      <c r="F759" s="278">
        <f>+(B759*'Fig. 2.7'!$B$18)+(C759*'Fig. 2.7'!$C$18)</f>
        <v>9.1619833333333407</v>
      </c>
    </row>
    <row r="760" spans="2:6" x14ac:dyDescent="0.5">
      <c r="B760" s="276">
        <f t="shared" si="28"/>
        <v>0.73900000000000055</v>
      </c>
      <c r="C760" s="276">
        <f t="shared" si="29"/>
        <v>0.26099999999999945</v>
      </c>
      <c r="D760" s="277"/>
      <c r="E760" s="278">
        <f>SQRT(((B760*'Fig. 2.7'!$B$19)^2)+((C760*'Fig. 2.7'!$C$19)^2)+(2*B760*C760*'Fig. 2.7'!$B$19*'Fig. 2.7'!$C$19*'Fig. 2.7'!$B$21))</f>
        <v>13.266448061463187</v>
      </c>
      <c r="F760" s="278">
        <f>+(B760*'Fig. 2.7'!$B$18)+(C760*'Fig. 2.7'!$C$18)</f>
        <v>9.1715750000000078</v>
      </c>
    </row>
    <row r="761" spans="2:6" x14ac:dyDescent="0.5">
      <c r="B761" s="276">
        <f t="shared" si="28"/>
        <v>0.74000000000000055</v>
      </c>
      <c r="C761" s="276">
        <f t="shared" si="29"/>
        <v>0.25999999999999945</v>
      </c>
      <c r="D761" s="277"/>
      <c r="E761" s="278">
        <f>SQRT(((B761*'Fig. 2.7'!$B$19)^2)+((C761*'Fig. 2.7'!$C$19)^2)+(2*B761*C761*'Fig. 2.7'!$B$19*'Fig. 2.7'!$C$19*'Fig. 2.7'!$B$21))</f>
        <v>13.289021646958577</v>
      </c>
      <c r="F761" s="278">
        <f>+(B761*'Fig. 2.7'!$B$18)+(C761*'Fig. 2.7'!$C$18)</f>
        <v>9.1811666666666749</v>
      </c>
    </row>
    <row r="762" spans="2:6" x14ac:dyDescent="0.5">
      <c r="B762" s="276">
        <f t="shared" si="28"/>
        <v>0.74100000000000055</v>
      </c>
      <c r="C762" s="276">
        <f t="shared" si="29"/>
        <v>0.25899999999999945</v>
      </c>
      <c r="D762" s="277"/>
      <c r="E762" s="278">
        <f>SQRT(((B762*'Fig. 2.7'!$B$19)^2)+((C762*'Fig. 2.7'!$C$19)^2)+(2*B762*C762*'Fig. 2.7'!$B$19*'Fig. 2.7'!$C$19*'Fig. 2.7'!$B$21))</f>
        <v>13.311597029757619</v>
      </c>
      <c r="F762" s="278">
        <f>+(B762*'Fig. 2.7'!$B$18)+(C762*'Fig. 2.7'!$C$18)</f>
        <v>9.1907583333333402</v>
      </c>
    </row>
    <row r="763" spans="2:6" x14ac:dyDescent="0.5">
      <c r="B763" s="276">
        <f t="shared" si="28"/>
        <v>0.74200000000000055</v>
      </c>
      <c r="C763" s="276">
        <f t="shared" si="29"/>
        <v>0.25799999999999945</v>
      </c>
      <c r="D763" s="277"/>
      <c r="E763" s="278">
        <f>SQRT(((B763*'Fig. 2.7'!$B$19)^2)+((C763*'Fig. 2.7'!$C$19)^2)+(2*B763*C763*'Fig. 2.7'!$B$19*'Fig. 2.7'!$C$19*'Fig. 2.7'!$B$21))</f>
        <v>13.334174200731551</v>
      </c>
      <c r="F763" s="278">
        <f>+(B763*'Fig. 2.7'!$B$18)+(C763*'Fig. 2.7'!$C$18)</f>
        <v>9.2003500000000074</v>
      </c>
    </row>
    <row r="764" spans="2:6" x14ac:dyDescent="0.5">
      <c r="B764" s="276">
        <f t="shared" si="28"/>
        <v>0.74300000000000055</v>
      </c>
      <c r="C764" s="276">
        <f t="shared" si="29"/>
        <v>0.25699999999999945</v>
      </c>
      <c r="D764" s="277"/>
      <c r="E764" s="278">
        <f>SQRT(((B764*'Fig. 2.7'!$B$19)^2)+((C764*'Fig. 2.7'!$C$19)^2)+(2*B764*C764*'Fig. 2.7'!$B$19*'Fig. 2.7'!$C$19*'Fig. 2.7'!$B$21))</f>
        <v>13.356753150812617</v>
      </c>
      <c r="F764" s="278">
        <f>+(B764*'Fig. 2.7'!$B$18)+(C764*'Fig. 2.7'!$C$18)</f>
        <v>9.2099416666666727</v>
      </c>
    </row>
    <row r="765" spans="2:6" x14ac:dyDescent="0.5">
      <c r="B765" s="276">
        <f t="shared" si="28"/>
        <v>0.74400000000000055</v>
      </c>
      <c r="C765" s="276">
        <f t="shared" si="29"/>
        <v>0.25599999999999945</v>
      </c>
      <c r="D765" s="277"/>
      <c r="E765" s="278">
        <f>SQRT(((B765*'Fig. 2.7'!$B$19)^2)+((C765*'Fig. 2.7'!$C$19)^2)+(2*B765*C765*'Fig. 2.7'!$B$19*'Fig. 2.7'!$C$19*'Fig. 2.7'!$B$21))</f>
        <v>13.379333870993557</v>
      </c>
      <c r="F765" s="278">
        <f>+(B765*'Fig. 2.7'!$B$18)+(C765*'Fig. 2.7'!$C$18)</f>
        <v>9.2195333333333398</v>
      </c>
    </row>
    <row r="766" spans="2:6" x14ac:dyDescent="0.5">
      <c r="B766" s="276">
        <f t="shared" si="28"/>
        <v>0.74500000000000055</v>
      </c>
      <c r="C766" s="276">
        <f t="shared" si="29"/>
        <v>0.25499999999999945</v>
      </c>
      <c r="D766" s="277"/>
      <c r="E766" s="278">
        <f>SQRT(((B766*'Fig. 2.7'!$B$19)^2)+((C766*'Fig. 2.7'!$C$19)^2)+(2*B766*C766*'Fig. 2.7'!$B$19*'Fig. 2.7'!$C$19*'Fig. 2.7'!$B$21))</f>
        <v>13.40191635232712</v>
      </c>
      <c r="F766" s="278">
        <f>+(B766*'Fig. 2.7'!$B$18)+(C766*'Fig. 2.7'!$C$18)</f>
        <v>9.2291250000000069</v>
      </c>
    </row>
    <row r="767" spans="2:6" x14ac:dyDescent="0.5">
      <c r="B767" s="276">
        <f t="shared" si="28"/>
        <v>0.74600000000000055</v>
      </c>
      <c r="C767" s="276">
        <f t="shared" si="29"/>
        <v>0.25399999999999945</v>
      </c>
      <c r="D767" s="277"/>
      <c r="E767" s="278">
        <f>SQRT(((B767*'Fig. 2.7'!$B$19)^2)+((C767*'Fig. 2.7'!$C$19)^2)+(2*B767*C767*'Fig. 2.7'!$B$19*'Fig. 2.7'!$C$19*'Fig. 2.7'!$B$21))</f>
        <v>13.424500585925554</v>
      </c>
      <c r="F767" s="278">
        <f>+(B767*'Fig. 2.7'!$B$18)+(C767*'Fig. 2.7'!$C$18)</f>
        <v>9.238716666666674</v>
      </c>
    </row>
    <row r="768" spans="2:6" x14ac:dyDescent="0.5">
      <c r="B768" s="276">
        <f t="shared" si="28"/>
        <v>0.74700000000000055</v>
      </c>
      <c r="C768" s="276">
        <f t="shared" si="29"/>
        <v>0.25299999999999945</v>
      </c>
      <c r="D768" s="277"/>
      <c r="E768" s="278">
        <f>SQRT(((B768*'Fig. 2.7'!$B$19)^2)+((C768*'Fig. 2.7'!$C$19)^2)+(2*B768*C768*'Fig. 2.7'!$B$19*'Fig. 2.7'!$C$19*'Fig. 2.7'!$B$21))</f>
        <v>13.447086562960125</v>
      </c>
      <c r="F768" s="278">
        <f>+(B768*'Fig. 2.7'!$B$18)+(C768*'Fig. 2.7'!$C$18)</f>
        <v>9.2483083333333393</v>
      </c>
    </row>
    <row r="769" spans="2:6" x14ac:dyDescent="0.5">
      <c r="B769" s="276">
        <f t="shared" si="28"/>
        <v>0.74800000000000055</v>
      </c>
      <c r="C769" s="276">
        <f t="shared" si="29"/>
        <v>0.25199999999999945</v>
      </c>
      <c r="D769" s="277"/>
      <c r="E769" s="278">
        <f>SQRT(((B769*'Fig. 2.7'!$B$19)^2)+((C769*'Fig. 2.7'!$C$19)^2)+(2*B769*C769*'Fig. 2.7'!$B$19*'Fig. 2.7'!$C$19*'Fig. 2.7'!$B$21))</f>
        <v>13.469674274660647</v>
      </c>
      <c r="F769" s="278">
        <f>+(B769*'Fig. 2.7'!$B$18)+(C769*'Fig. 2.7'!$C$18)</f>
        <v>9.2579000000000065</v>
      </c>
    </row>
    <row r="770" spans="2:6" x14ac:dyDescent="0.5">
      <c r="B770" s="276">
        <f t="shared" si="28"/>
        <v>0.74900000000000055</v>
      </c>
      <c r="C770" s="276">
        <f t="shared" si="29"/>
        <v>0.25099999999999945</v>
      </c>
      <c r="D770" s="277"/>
      <c r="E770" s="278">
        <f>SQRT(((B770*'Fig. 2.7'!$B$19)^2)+((C770*'Fig. 2.7'!$C$19)^2)+(2*B770*C770*'Fig. 2.7'!$B$19*'Fig. 2.7'!$C$19*'Fig. 2.7'!$B$21))</f>
        <v>13.492263712314989</v>
      </c>
      <c r="F770" s="278">
        <f>+(B770*'Fig. 2.7'!$B$18)+(C770*'Fig. 2.7'!$C$18)</f>
        <v>9.2674916666666736</v>
      </c>
    </row>
    <row r="771" spans="2:6" x14ac:dyDescent="0.5">
      <c r="B771" s="276">
        <f t="shared" si="28"/>
        <v>0.75000000000000056</v>
      </c>
      <c r="C771" s="276">
        <f t="shared" si="29"/>
        <v>0.24999999999999944</v>
      </c>
      <c r="D771" s="277"/>
      <c r="E771" s="278">
        <f>SQRT(((B771*'Fig. 2.7'!$B$19)^2)+((C771*'Fig. 2.7'!$C$19)^2)+(2*B771*C771*'Fig. 2.7'!$B$19*'Fig. 2.7'!$C$19*'Fig. 2.7'!$B$21))</f>
        <v>13.514854867268598</v>
      </c>
      <c r="F771" s="278">
        <f>+(B771*'Fig. 2.7'!$B$18)+(C771*'Fig. 2.7'!$C$18)</f>
        <v>9.2770833333333407</v>
      </c>
    </row>
    <row r="772" spans="2:6" x14ac:dyDescent="0.5">
      <c r="B772" s="276">
        <f t="shared" si="28"/>
        <v>0.75100000000000056</v>
      </c>
      <c r="C772" s="276">
        <f t="shared" si="29"/>
        <v>0.24899999999999944</v>
      </c>
      <c r="D772" s="277"/>
      <c r="E772" s="278">
        <f>SQRT(((B772*'Fig. 2.7'!$B$19)^2)+((C772*'Fig. 2.7'!$C$19)^2)+(2*B772*C772*'Fig. 2.7'!$B$19*'Fig. 2.7'!$C$19*'Fig. 2.7'!$B$21))</f>
        <v>13.537447730924036</v>
      </c>
      <c r="F772" s="278">
        <f>+(B772*'Fig. 2.7'!$B$18)+(C772*'Fig. 2.7'!$C$18)</f>
        <v>9.2866750000000078</v>
      </c>
    </row>
    <row r="773" spans="2:6" x14ac:dyDescent="0.5">
      <c r="B773" s="276">
        <f t="shared" si="28"/>
        <v>0.75200000000000056</v>
      </c>
      <c r="C773" s="276">
        <f t="shared" si="29"/>
        <v>0.24799999999999944</v>
      </c>
      <c r="D773" s="277"/>
      <c r="E773" s="278">
        <f>SQRT(((B773*'Fig. 2.7'!$B$19)^2)+((C773*'Fig. 2.7'!$C$19)^2)+(2*B773*C773*'Fig. 2.7'!$B$19*'Fig. 2.7'!$C$19*'Fig. 2.7'!$B$21))</f>
        <v>13.560042294740525</v>
      </c>
      <c r="F773" s="278">
        <f>+(B773*'Fig. 2.7'!$B$18)+(C773*'Fig. 2.7'!$C$18)</f>
        <v>9.2962666666666749</v>
      </c>
    </row>
    <row r="774" spans="2:6" x14ac:dyDescent="0.5">
      <c r="B774" s="276">
        <f t="shared" si="28"/>
        <v>0.75300000000000056</v>
      </c>
      <c r="C774" s="276">
        <f t="shared" si="29"/>
        <v>0.24699999999999944</v>
      </c>
      <c r="D774" s="277"/>
      <c r="E774" s="278">
        <f>SQRT(((B774*'Fig. 2.7'!$B$19)^2)+((C774*'Fig. 2.7'!$C$19)^2)+(2*B774*C774*'Fig. 2.7'!$B$19*'Fig. 2.7'!$C$19*'Fig. 2.7'!$B$21))</f>
        <v>13.582638550233463</v>
      </c>
      <c r="F774" s="278">
        <f>+(B774*'Fig. 2.7'!$B$18)+(C774*'Fig. 2.7'!$C$18)</f>
        <v>9.3058583333333402</v>
      </c>
    </row>
    <row r="775" spans="2:6" x14ac:dyDescent="0.5">
      <c r="B775" s="276">
        <f t="shared" si="28"/>
        <v>0.75400000000000056</v>
      </c>
      <c r="C775" s="276">
        <f t="shared" si="29"/>
        <v>0.24599999999999944</v>
      </c>
      <c r="D775" s="277"/>
      <c r="E775" s="278">
        <f>SQRT(((B775*'Fig. 2.7'!$B$19)^2)+((C775*'Fig. 2.7'!$C$19)^2)+(2*B775*C775*'Fig. 2.7'!$B$19*'Fig. 2.7'!$C$19*'Fig. 2.7'!$B$21))</f>
        <v>13.605236488973995</v>
      </c>
      <c r="F775" s="278">
        <f>+(B775*'Fig. 2.7'!$B$18)+(C775*'Fig. 2.7'!$C$18)</f>
        <v>9.3154500000000073</v>
      </c>
    </row>
    <row r="776" spans="2:6" x14ac:dyDescent="0.5">
      <c r="B776" s="276">
        <f t="shared" si="28"/>
        <v>0.75500000000000056</v>
      </c>
      <c r="C776" s="276">
        <f t="shared" si="29"/>
        <v>0.24499999999999944</v>
      </c>
      <c r="D776" s="277"/>
      <c r="E776" s="278">
        <f>SQRT(((B776*'Fig. 2.7'!$B$19)^2)+((C776*'Fig. 2.7'!$C$19)^2)+(2*B776*C776*'Fig. 2.7'!$B$19*'Fig. 2.7'!$C$19*'Fig. 2.7'!$B$21))</f>
        <v>13.627836102588537</v>
      </c>
      <c r="F776" s="278">
        <f>+(B776*'Fig. 2.7'!$B$18)+(C776*'Fig. 2.7'!$C$18)</f>
        <v>9.3250416666666744</v>
      </c>
    </row>
    <row r="777" spans="2:6" x14ac:dyDescent="0.5">
      <c r="B777" s="276">
        <f t="shared" si="28"/>
        <v>0.75600000000000056</v>
      </c>
      <c r="C777" s="276">
        <f t="shared" si="29"/>
        <v>0.24399999999999944</v>
      </c>
      <c r="D777" s="277"/>
      <c r="E777" s="278">
        <f>SQRT(((B777*'Fig. 2.7'!$B$19)^2)+((C777*'Fig. 2.7'!$C$19)^2)+(2*B777*C777*'Fig. 2.7'!$B$19*'Fig. 2.7'!$C$19*'Fig. 2.7'!$B$21))</f>
        <v>13.650437382758343</v>
      </c>
      <c r="F777" s="278">
        <f>+(B777*'Fig. 2.7'!$B$18)+(C777*'Fig. 2.7'!$C$18)</f>
        <v>9.3346333333333416</v>
      </c>
    </row>
    <row r="778" spans="2:6" x14ac:dyDescent="0.5">
      <c r="B778" s="276">
        <f t="shared" si="28"/>
        <v>0.75700000000000056</v>
      </c>
      <c r="C778" s="276">
        <f t="shared" si="29"/>
        <v>0.24299999999999944</v>
      </c>
      <c r="D778" s="277"/>
      <c r="E778" s="278">
        <f>SQRT(((B778*'Fig. 2.7'!$B$19)^2)+((C778*'Fig. 2.7'!$C$19)^2)+(2*B778*C778*'Fig. 2.7'!$B$19*'Fig. 2.7'!$C$19*'Fig. 2.7'!$B$21))</f>
        <v>13.673040321219059</v>
      </c>
      <c r="F778" s="278">
        <f>+(B778*'Fig. 2.7'!$B$18)+(C778*'Fig. 2.7'!$C$18)</f>
        <v>9.3442250000000087</v>
      </c>
    </row>
    <row r="779" spans="2:6" x14ac:dyDescent="0.5">
      <c r="B779" s="276">
        <f t="shared" si="28"/>
        <v>0.75800000000000056</v>
      </c>
      <c r="C779" s="276">
        <f t="shared" si="29"/>
        <v>0.24199999999999944</v>
      </c>
      <c r="D779" s="277"/>
      <c r="E779" s="278">
        <f>SQRT(((B779*'Fig. 2.7'!$B$19)^2)+((C779*'Fig. 2.7'!$C$19)^2)+(2*B779*C779*'Fig. 2.7'!$B$19*'Fig. 2.7'!$C$19*'Fig. 2.7'!$B$21))</f>
        <v>13.695644909760285</v>
      </c>
      <c r="F779" s="278">
        <f>+(B779*'Fig. 2.7'!$B$18)+(C779*'Fig. 2.7'!$C$18)</f>
        <v>9.353816666666674</v>
      </c>
    </row>
    <row r="780" spans="2:6" x14ac:dyDescent="0.5">
      <c r="B780" s="276">
        <f t="shared" si="28"/>
        <v>0.75900000000000056</v>
      </c>
      <c r="C780" s="276">
        <f t="shared" si="29"/>
        <v>0.24099999999999944</v>
      </c>
      <c r="D780" s="277"/>
      <c r="E780" s="278">
        <f>SQRT(((B780*'Fig. 2.7'!$B$19)^2)+((C780*'Fig. 2.7'!$C$19)^2)+(2*B780*C780*'Fig. 2.7'!$B$19*'Fig. 2.7'!$C$19*'Fig. 2.7'!$B$21))</f>
        <v>13.718251140225135</v>
      </c>
      <c r="F780" s="278">
        <f>+(B780*'Fig. 2.7'!$B$18)+(C780*'Fig. 2.7'!$C$18)</f>
        <v>9.3634083333333393</v>
      </c>
    </row>
    <row r="781" spans="2:6" x14ac:dyDescent="0.5">
      <c r="B781" s="276">
        <f t="shared" si="28"/>
        <v>0.76000000000000056</v>
      </c>
      <c r="C781" s="276">
        <f t="shared" si="29"/>
        <v>0.23999999999999944</v>
      </c>
      <c r="D781" s="277"/>
      <c r="E781" s="278">
        <f>SQRT(((B781*'Fig. 2.7'!$B$19)^2)+((C781*'Fig. 2.7'!$C$19)^2)+(2*B781*C781*'Fig. 2.7'!$B$19*'Fig. 2.7'!$C$19*'Fig. 2.7'!$B$21))</f>
        <v>13.740859004509817</v>
      </c>
      <c r="F781" s="278">
        <f>+(B781*'Fig. 2.7'!$B$18)+(C781*'Fig. 2.7'!$C$18)</f>
        <v>9.3730000000000064</v>
      </c>
    </row>
    <row r="782" spans="2:6" x14ac:dyDescent="0.5">
      <c r="B782" s="276">
        <f t="shared" si="28"/>
        <v>0.76100000000000056</v>
      </c>
      <c r="C782" s="276">
        <f t="shared" si="29"/>
        <v>0.23899999999999944</v>
      </c>
      <c r="D782" s="277"/>
      <c r="E782" s="278">
        <f>SQRT(((B782*'Fig. 2.7'!$B$19)^2)+((C782*'Fig. 2.7'!$C$19)^2)+(2*B782*C782*'Fig. 2.7'!$B$19*'Fig. 2.7'!$C$19*'Fig. 2.7'!$B$21))</f>
        <v>13.763468494563199</v>
      </c>
      <c r="F782" s="278">
        <f>+(B782*'Fig. 2.7'!$B$18)+(C782*'Fig. 2.7'!$C$18)</f>
        <v>9.3825916666666735</v>
      </c>
    </row>
    <row r="783" spans="2:6" x14ac:dyDescent="0.5">
      <c r="B783" s="276">
        <f t="shared" si="28"/>
        <v>0.76200000000000057</v>
      </c>
      <c r="C783" s="276">
        <f t="shared" si="29"/>
        <v>0.23799999999999943</v>
      </c>
      <c r="D783" s="277"/>
      <c r="E783" s="278">
        <f>SQRT(((B783*'Fig. 2.7'!$B$19)^2)+((C783*'Fig. 2.7'!$C$19)^2)+(2*B783*C783*'Fig. 2.7'!$B$19*'Fig. 2.7'!$C$19*'Fig. 2.7'!$B$21))</f>
        <v>13.786079602386376</v>
      </c>
      <c r="F783" s="278">
        <f>+(B783*'Fig. 2.7'!$B$18)+(C783*'Fig. 2.7'!$C$18)</f>
        <v>9.3921833333333407</v>
      </c>
    </row>
    <row r="784" spans="2:6" x14ac:dyDescent="0.5">
      <c r="B784" s="276">
        <f t="shared" si="28"/>
        <v>0.76300000000000057</v>
      </c>
      <c r="C784" s="276">
        <f t="shared" si="29"/>
        <v>0.23699999999999943</v>
      </c>
      <c r="D784" s="277"/>
      <c r="E784" s="278">
        <f>SQRT(((B784*'Fig. 2.7'!$B$19)^2)+((C784*'Fig. 2.7'!$C$19)^2)+(2*B784*C784*'Fig. 2.7'!$B$19*'Fig. 2.7'!$C$19*'Fig. 2.7'!$B$21))</f>
        <v>13.808692320032282</v>
      </c>
      <c r="F784" s="278">
        <f>+(B784*'Fig. 2.7'!$B$18)+(C784*'Fig. 2.7'!$C$18)</f>
        <v>9.4017750000000078</v>
      </c>
    </row>
    <row r="785" spans="2:6" x14ac:dyDescent="0.5">
      <c r="B785" s="276">
        <f t="shared" si="28"/>
        <v>0.76400000000000057</v>
      </c>
      <c r="C785" s="276">
        <f t="shared" si="29"/>
        <v>0.23599999999999943</v>
      </c>
      <c r="D785" s="277"/>
      <c r="E785" s="278">
        <f>SQRT(((B785*'Fig. 2.7'!$B$19)^2)+((C785*'Fig. 2.7'!$C$19)^2)+(2*B785*C785*'Fig. 2.7'!$B$19*'Fig. 2.7'!$C$19*'Fig. 2.7'!$B$21))</f>
        <v>13.831306639605248</v>
      </c>
      <c r="F785" s="278">
        <f>+(B785*'Fig. 2.7'!$B$18)+(C785*'Fig. 2.7'!$C$18)</f>
        <v>9.4113666666666731</v>
      </c>
    </row>
    <row r="786" spans="2:6" x14ac:dyDescent="0.5">
      <c r="B786" s="276">
        <f t="shared" si="28"/>
        <v>0.76500000000000057</v>
      </c>
      <c r="C786" s="276">
        <f t="shared" si="29"/>
        <v>0.23499999999999943</v>
      </c>
      <c r="D786" s="277"/>
      <c r="E786" s="278">
        <f>SQRT(((B786*'Fig. 2.7'!$B$19)^2)+((C786*'Fig. 2.7'!$C$19)^2)+(2*B786*C786*'Fig. 2.7'!$B$19*'Fig. 2.7'!$C$19*'Fig. 2.7'!$B$21))</f>
        <v>13.853922553260603</v>
      </c>
      <c r="F786" s="278">
        <f>+(B786*'Fig. 2.7'!$B$18)+(C786*'Fig. 2.7'!$C$18)</f>
        <v>9.4209583333333402</v>
      </c>
    </row>
    <row r="787" spans="2:6" x14ac:dyDescent="0.5">
      <c r="B787" s="276">
        <f t="shared" si="28"/>
        <v>0.76600000000000057</v>
      </c>
      <c r="C787" s="276">
        <f t="shared" si="29"/>
        <v>0.23399999999999943</v>
      </c>
      <c r="D787" s="277"/>
      <c r="E787" s="278">
        <f>SQRT(((B787*'Fig. 2.7'!$B$19)^2)+((C787*'Fig. 2.7'!$C$19)^2)+(2*B787*C787*'Fig. 2.7'!$B$19*'Fig. 2.7'!$C$19*'Fig. 2.7'!$B$21))</f>
        <v>13.876540053204264</v>
      </c>
      <c r="F787" s="278">
        <f>+(B787*'Fig. 2.7'!$B$18)+(C787*'Fig. 2.7'!$C$18)</f>
        <v>9.4305500000000073</v>
      </c>
    </row>
    <row r="788" spans="2:6" x14ac:dyDescent="0.5">
      <c r="B788" s="276">
        <f t="shared" si="28"/>
        <v>0.76700000000000057</v>
      </c>
      <c r="C788" s="276">
        <f t="shared" si="29"/>
        <v>0.23299999999999943</v>
      </c>
      <c r="D788" s="277"/>
      <c r="E788" s="278">
        <f>SQRT(((B788*'Fig. 2.7'!$B$19)^2)+((C788*'Fig. 2.7'!$C$19)^2)+(2*B788*C788*'Fig. 2.7'!$B$19*'Fig. 2.7'!$C$19*'Fig. 2.7'!$B$21))</f>
        <v>13.899159131692334</v>
      </c>
      <c r="F788" s="278">
        <f>+(B788*'Fig. 2.7'!$B$18)+(C788*'Fig. 2.7'!$C$18)</f>
        <v>9.4401416666666744</v>
      </c>
    </row>
    <row r="789" spans="2:6" x14ac:dyDescent="0.5">
      <c r="B789" s="276">
        <f t="shared" si="28"/>
        <v>0.76800000000000057</v>
      </c>
      <c r="C789" s="276">
        <f t="shared" si="29"/>
        <v>0.23199999999999943</v>
      </c>
      <c r="D789" s="277"/>
      <c r="E789" s="278">
        <f>SQRT(((B789*'Fig. 2.7'!$B$19)^2)+((C789*'Fig. 2.7'!$C$19)^2)+(2*B789*C789*'Fig. 2.7'!$B$19*'Fig. 2.7'!$C$19*'Fig. 2.7'!$B$21))</f>
        <v>13.921779781030711</v>
      </c>
      <c r="F789" s="278">
        <f>+(B789*'Fig. 2.7'!$B$18)+(C789*'Fig. 2.7'!$C$18)</f>
        <v>9.4497333333333415</v>
      </c>
    </row>
    <row r="790" spans="2:6" x14ac:dyDescent="0.5">
      <c r="B790" s="276">
        <f t="shared" si="28"/>
        <v>0.76900000000000057</v>
      </c>
      <c r="C790" s="276">
        <f t="shared" si="29"/>
        <v>0.23099999999999943</v>
      </c>
      <c r="D790" s="277"/>
      <c r="E790" s="278">
        <f>SQRT(((B790*'Fig. 2.7'!$B$19)^2)+((C790*'Fig. 2.7'!$C$19)^2)+(2*B790*C790*'Fig. 2.7'!$B$19*'Fig. 2.7'!$C$19*'Fig. 2.7'!$B$21))</f>
        <v>13.944401993574678</v>
      </c>
      <c r="F790" s="278">
        <f>+(B790*'Fig. 2.7'!$B$18)+(C790*'Fig. 2.7'!$C$18)</f>
        <v>9.4593250000000086</v>
      </c>
    </row>
    <row r="791" spans="2:6" x14ac:dyDescent="0.5">
      <c r="B791" s="276">
        <f t="shared" si="28"/>
        <v>0.77000000000000057</v>
      </c>
      <c r="C791" s="276">
        <f t="shared" si="29"/>
        <v>0.22999999999999943</v>
      </c>
      <c r="D791" s="277"/>
      <c r="E791" s="278">
        <f>SQRT(((B791*'Fig. 2.7'!$B$19)^2)+((C791*'Fig. 2.7'!$C$19)^2)+(2*B791*C791*'Fig. 2.7'!$B$19*'Fig. 2.7'!$C$19*'Fig. 2.7'!$B$21))</f>
        <v>13.967025761728523</v>
      </c>
      <c r="F791" s="278">
        <f>+(B791*'Fig. 2.7'!$B$18)+(C791*'Fig. 2.7'!$C$18)</f>
        <v>9.468916666666674</v>
      </c>
    </row>
    <row r="792" spans="2:6" x14ac:dyDescent="0.5">
      <c r="B792" s="276">
        <f t="shared" si="28"/>
        <v>0.77100000000000057</v>
      </c>
      <c r="C792" s="276">
        <f t="shared" si="29"/>
        <v>0.22899999999999943</v>
      </c>
      <c r="D792" s="277"/>
      <c r="E792" s="278">
        <f>SQRT(((B792*'Fig. 2.7'!$B$19)^2)+((C792*'Fig. 2.7'!$C$19)^2)+(2*B792*C792*'Fig. 2.7'!$B$19*'Fig. 2.7'!$C$19*'Fig. 2.7'!$B$21))</f>
        <v>13.989651077945149</v>
      </c>
      <c r="F792" s="278">
        <f>+(B792*'Fig. 2.7'!$B$18)+(C792*'Fig. 2.7'!$C$18)</f>
        <v>9.4785083333333411</v>
      </c>
    </row>
    <row r="793" spans="2:6" x14ac:dyDescent="0.5">
      <c r="B793" s="276">
        <f t="shared" si="28"/>
        <v>0.77200000000000057</v>
      </c>
      <c r="C793" s="276">
        <f t="shared" si="29"/>
        <v>0.22799999999999943</v>
      </c>
      <c r="D793" s="277"/>
      <c r="E793" s="278">
        <f>SQRT(((B793*'Fig. 2.7'!$B$19)^2)+((C793*'Fig. 2.7'!$C$19)^2)+(2*B793*C793*'Fig. 2.7'!$B$19*'Fig. 2.7'!$C$19*'Fig. 2.7'!$B$21))</f>
        <v>14.012277934725686</v>
      </c>
      <c r="F793" s="278">
        <f>+(B793*'Fig. 2.7'!$B$18)+(C793*'Fig. 2.7'!$C$18)</f>
        <v>9.4881000000000082</v>
      </c>
    </row>
    <row r="794" spans="2:6" x14ac:dyDescent="0.5">
      <c r="B794" s="276">
        <f t="shared" si="28"/>
        <v>0.77300000000000058</v>
      </c>
      <c r="C794" s="276">
        <f t="shared" si="29"/>
        <v>0.22699999999999942</v>
      </c>
      <c r="D794" s="277"/>
      <c r="E794" s="278">
        <f>SQRT(((B794*'Fig. 2.7'!$B$19)^2)+((C794*'Fig. 2.7'!$C$19)^2)+(2*B794*C794*'Fig. 2.7'!$B$19*'Fig. 2.7'!$C$19*'Fig. 2.7'!$B$21))</f>
        <v>14.034906324619117</v>
      </c>
      <c r="F794" s="278">
        <f>+(B794*'Fig. 2.7'!$B$18)+(C794*'Fig. 2.7'!$C$18)</f>
        <v>9.4976916666666735</v>
      </c>
    </row>
    <row r="795" spans="2:6" x14ac:dyDescent="0.5">
      <c r="B795" s="276">
        <f t="shared" si="28"/>
        <v>0.77400000000000058</v>
      </c>
      <c r="C795" s="276">
        <f t="shared" si="29"/>
        <v>0.22599999999999942</v>
      </c>
      <c r="D795" s="277"/>
      <c r="E795" s="278">
        <f>SQRT(((B795*'Fig. 2.7'!$B$19)^2)+((C795*'Fig. 2.7'!$C$19)^2)+(2*B795*C795*'Fig. 2.7'!$B$19*'Fig. 2.7'!$C$19*'Fig. 2.7'!$B$21))</f>
        <v>14.057536240221893</v>
      </c>
      <c r="F795" s="278">
        <f>+(B795*'Fig. 2.7'!$B$18)+(C795*'Fig. 2.7'!$C$18)</f>
        <v>9.5072833333333406</v>
      </c>
    </row>
    <row r="796" spans="2:6" x14ac:dyDescent="0.5">
      <c r="B796" s="276">
        <f t="shared" si="28"/>
        <v>0.77500000000000058</v>
      </c>
      <c r="C796" s="276">
        <f t="shared" si="29"/>
        <v>0.22499999999999942</v>
      </c>
      <c r="D796" s="277"/>
      <c r="E796" s="278">
        <f>SQRT(((B796*'Fig. 2.7'!$B$19)^2)+((C796*'Fig. 2.7'!$C$19)^2)+(2*B796*C796*'Fig. 2.7'!$B$19*'Fig. 2.7'!$C$19*'Fig. 2.7'!$B$21))</f>
        <v>14.080167674177567</v>
      </c>
      <c r="F796" s="278">
        <f>+(B796*'Fig. 2.7'!$B$18)+(C796*'Fig. 2.7'!$C$18)</f>
        <v>9.5168750000000077</v>
      </c>
    </row>
    <row r="797" spans="2:6" x14ac:dyDescent="0.5">
      <c r="B797" s="276">
        <f t="shared" si="28"/>
        <v>0.77600000000000058</v>
      </c>
      <c r="C797" s="276">
        <f t="shared" si="29"/>
        <v>0.22399999999999942</v>
      </c>
      <c r="D797" s="277"/>
      <c r="E797" s="278">
        <f>SQRT(((B797*'Fig. 2.7'!$B$19)^2)+((C797*'Fig. 2.7'!$C$19)^2)+(2*B797*C797*'Fig. 2.7'!$B$19*'Fig. 2.7'!$C$19*'Fig. 2.7'!$B$21))</f>
        <v>14.102800619176421</v>
      </c>
      <c r="F797" s="278">
        <f>+(B797*'Fig. 2.7'!$B$18)+(C797*'Fig. 2.7'!$C$18)</f>
        <v>9.5264666666666731</v>
      </c>
    </row>
    <row r="798" spans="2:6" x14ac:dyDescent="0.5">
      <c r="B798" s="276">
        <f t="shared" si="28"/>
        <v>0.77700000000000058</v>
      </c>
      <c r="C798" s="276">
        <f t="shared" si="29"/>
        <v>0.22299999999999942</v>
      </c>
      <c r="D798" s="277"/>
      <c r="E798" s="278">
        <f>SQRT(((B798*'Fig. 2.7'!$B$19)^2)+((C798*'Fig. 2.7'!$C$19)^2)+(2*B798*C798*'Fig. 2.7'!$B$19*'Fig. 2.7'!$C$19*'Fig. 2.7'!$B$21))</f>
        <v>14.125435067955094</v>
      </c>
      <c r="F798" s="278">
        <f>+(B798*'Fig. 2.7'!$B$18)+(C798*'Fig. 2.7'!$C$18)</f>
        <v>9.5360583333333402</v>
      </c>
    </row>
    <row r="799" spans="2:6" x14ac:dyDescent="0.5">
      <c r="B799" s="276">
        <f t="shared" si="28"/>
        <v>0.77800000000000058</v>
      </c>
      <c r="C799" s="276">
        <f t="shared" si="29"/>
        <v>0.22199999999999942</v>
      </c>
      <c r="D799" s="277"/>
      <c r="E799" s="278">
        <f>SQRT(((B799*'Fig. 2.7'!$B$19)^2)+((C799*'Fig. 2.7'!$C$19)^2)+(2*B799*C799*'Fig. 2.7'!$B$19*'Fig. 2.7'!$C$19*'Fig. 2.7'!$B$21))</f>
        <v>14.148071013296233</v>
      </c>
      <c r="F799" s="278">
        <f>+(B799*'Fig. 2.7'!$B$18)+(C799*'Fig. 2.7'!$C$18)</f>
        <v>9.5456500000000073</v>
      </c>
    </row>
    <row r="800" spans="2:6" x14ac:dyDescent="0.5">
      <c r="B800" s="276">
        <f t="shared" si="28"/>
        <v>0.77900000000000058</v>
      </c>
      <c r="C800" s="276">
        <f t="shared" si="29"/>
        <v>0.22099999999999942</v>
      </c>
      <c r="D800" s="277"/>
      <c r="E800" s="278">
        <f>SQRT(((B800*'Fig. 2.7'!$B$19)^2)+((C800*'Fig. 2.7'!$C$19)^2)+(2*B800*C800*'Fig. 2.7'!$B$19*'Fig. 2.7'!$C$19*'Fig. 2.7'!$B$21))</f>
        <v>14.170708448028121</v>
      </c>
      <c r="F800" s="278">
        <f>+(B800*'Fig. 2.7'!$B$18)+(C800*'Fig. 2.7'!$C$18)</f>
        <v>9.5552416666666744</v>
      </c>
    </row>
    <row r="801" spans="2:6" x14ac:dyDescent="0.5">
      <c r="B801" s="276">
        <f t="shared" si="28"/>
        <v>0.78000000000000058</v>
      </c>
      <c r="C801" s="276">
        <f t="shared" si="29"/>
        <v>0.21999999999999942</v>
      </c>
      <c r="D801" s="277"/>
      <c r="E801" s="278">
        <f>SQRT(((B801*'Fig. 2.7'!$B$19)^2)+((C801*'Fig. 2.7'!$C$19)^2)+(2*B801*C801*'Fig. 2.7'!$B$19*'Fig. 2.7'!$C$19*'Fig. 2.7'!$B$21))</f>
        <v>14.193347365024321</v>
      </c>
      <c r="F801" s="278">
        <f>+(B801*'Fig. 2.7'!$B$18)+(C801*'Fig. 2.7'!$C$18)</f>
        <v>9.5648333333333415</v>
      </c>
    </row>
    <row r="802" spans="2:6" x14ac:dyDescent="0.5">
      <c r="B802" s="276">
        <f t="shared" si="28"/>
        <v>0.78100000000000058</v>
      </c>
      <c r="C802" s="276">
        <f t="shared" si="29"/>
        <v>0.21899999999999942</v>
      </c>
      <c r="D802" s="277"/>
      <c r="E802" s="278">
        <f>SQRT(((B802*'Fig. 2.7'!$B$19)^2)+((C802*'Fig. 2.7'!$C$19)^2)+(2*B802*C802*'Fig. 2.7'!$B$19*'Fig. 2.7'!$C$19*'Fig. 2.7'!$B$21))</f>
        <v>14.21598775720333</v>
      </c>
      <c r="F802" s="278">
        <f>+(B802*'Fig. 2.7'!$B$18)+(C802*'Fig. 2.7'!$C$18)</f>
        <v>9.5744250000000068</v>
      </c>
    </row>
    <row r="803" spans="2:6" x14ac:dyDescent="0.5">
      <c r="B803" s="276">
        <f t="shared" si="28"/>
        <v>0.78200000000000058</v>
      </c>
      <c r="C803" s="276">
        <f t="shared" si="29"/>
        <v>0.21799999999999942</v>
      </c>
      <c r="D803" s="277"/>
      <c r="E803" s="278">
        <f>SQRT(((B803*'Fig. 2.7'!$B$19)^2)+((C803*'Fig. 2.7'!$C$19)^2)+(2*B803*C803*'Fig. 2.7'!$B$19*'Fig. 2.7'!$C$19*'Fig. 2.7'!$B$21))</f>
        <v>14.23862961752822</v>
      </c>
      <c r="F803" s="278">
        <f>+(B803*'Fig. 2.7'!$B$18)+(C803*'Fig. 2.7'!$C$18)</f>
        <v>9.584016666666674</v>
      </c>
    </row>
    <row r="804" spans="2:6" x14ac:dyDescent="0.5">
      <c r="B804" s="276">
        <f t="shared" si="28"/>
        <v>0.78300000000000058</v>
      </c>
      <c r="C804" s="276">
        <f t="shared" si="29"/>
        <v>0.21699999999999942</v>
      </c>
      <c r="D804" s="277"/>
      <c r="E804" s="278">
        <f>SQRT(((B804*'Fig. 2.7'!$B$19)^2)+((C804*'Fig. 2.7'!$C$19)^2)+(2*B804*C804*'Fig. 2.7'!$B$19*'Fig. 2.7'!$C$19*'Fig. 2.7'!$B$21))</f>
        <v>14.261272939006313</v>
      </c>
      <c r="F804" s="278">
        <f>+(B804*'Fig. 2.7'!$B$18)+(C804*'Fig. 2.7'!$C$18)</f>
        <v>9.5936083333333411</v>
      </c>
    </row>
    <row r="805" spans="2:6" x14ac:dyDescent="0.5">
      <c r="B805" s="276">
        <f t="shared" si="28"/>
        <v>0.78400000000000059</v>
      </c>
      <c r="C805" s="276">
        <f t="shared" si="29"/>
        <v>0.21599999999999941</v>
      </c>
      <c r="D805" s="277"/>
      <c r="E805" s="278">
        <f>SQRT(((B805*'Fig. 2.7'!$B$19)^2)+((C805*'Fig. 2.7'!$C$19)^2)+(2*B805*C805*'Fig. 2.7'!$B$19*'Fig. 2.7'!$C$19*'Fig. 2.7'!$B$21))</f>
        <v>14.283917714688796</v>
      </c>
      <c r="F805" s="278">
        <f>+(B805*'Fig. 2.7'!$B$18)+(C805*'Fig. 2.7'!$C$18)</f>
        <v>9.6032000000000082</v>
      </c>
    </row>
    <row r="806" spans="2:6" x14ac:dyDescent="0.5">
      <c r="B806" s="276">
        <f t="shared" si="28"/>
        <v>0.78500000000000059</v>
      </c>
      <c r="C806" s="276">
        <f t="shared" si="29"/>
        <v>0.21499999999999941</v>
      </c>
      <c r="D806" s="277"/>
      <c r="E806" s="278">
        <f>SQRT(((B806*'Fig. 2.7'!$B$19)^2)+((C806*'Fig. 2.7'!$C$19)^2)+(2*B806*C806*'Fig. 2.7'!$B$19*'Fig. 2.7'!$C$19*'Fig. 2.7'!$B$21))</f>
        <v>14.306563937670425</v>
      </c>
      <c r="F806" s="278">
        <f>+(B806*'Fig. 2.7'!$B$18)+(C806*'Fig. 2.7'!$C$18)</f>
        <v>9.6127916666666753</v>
      </c>
    </row>
    <row r="807" spans="2:6" x14ac:dyDescent="0.5">
      <c r="B807" s="276">
        <f t="shared" si="28"/>
        <v>0.78600000000000059</v>
      </c>
      <c r="C807" s="276">
        <f t="shared" si="29"/>
        <v>0.21399999999999941</v>
      </c>
      <c r="D807" s="277"/>
      <c r="E807" s="278">
        <f>SQRT(((B807*'Fig. 2.7'!$B$19)^2)+((C807*'Fig. 2.7'!$C$19)^2)+(2*B807*C807*'Fig. 2.7'!$B$19*'Fig. 2.7'!$C$19*'Fig. 2.7'!$B$21))</f>
        <v>14.329211601089165</v>
      </c>
      <c r="F807" s="278">
        <f>+(B807*'Fig. 2.7'!$B$18)+(C807*'Fig. 2.7'!$C$18)</f>
        <v>9.6223833333333424</v>
      </c>
    </row>
    <row r="808" spans="2:6" x14ac:dyDescent="0.5">
      <c r="B808" s="276">
        <f t="shared" si="28"/>
        <v>0.78700000000000059</v>
      </c>
      <c r="C808" s="276">
        <f t="shared" si="29"/>
        <v>0.21299999999999941</v>
      </c>
      <c r="D808" s="277"/>
      <c r="E808" s="278">
        <f>SQRT(((B808*'Fig. 2.7'!$B$19)^2)+((C808*'Fig. 2.7'!$C$19)^2)+(2*B808*C808*'Fig. 2.7'!$B$19*'Fig. 2.7'!$C$19*'Fig. 2.7'!$B$21))</f>
        <v>14.351860698125851</v>
      </c>
      <c r="F808" s="278">
        <f>+(B808*'Fig. 2.7'!$B$18)+(C808*'Fig. 2.7'!$C$18)</f>
        <v>9.6319750000000077</v>
      </c>
    </row>
    <row r="809" spans="2:6" x14ac:dyDescent="0.5">
      <c r="B809" s="276">
        <f t="shared" si="28"/>
        <v>0.78800000000000059</v>
      </c>
      <c r="C809" s="276">
        <f t="shared" si="29"/>
        <v>0.21199999999999941</v>
      </c>
      <c r="D809" s="277"/>
      <c r="E809" s="278">
        <f>SQRT(((B809*'Fig. 2.7'!$B$19)^2)+((C809*'Fig. 2.7'!$C$19)^2)+(2*B809*C809*'Fig. 2.7'!$B$19*'Fig. 2.7'!$C$19*'Fig. 2.7'!$B$21))</f>
        <v>14.374511222003882</v>
      </c>
      <c r="F809" s="278">
        <f>+(B809*'Fig. 2.7'!$B$18)+(C809*'Fig. 2.7'!$C$18)</f>
        <v>9.6415666666666731</v>
      </c>
    </row>
    <row r="810" spans="2:6" x14ac:dyDescent="0.5">
      <c r="B810" s="276">
        <f t="shared" ref="B810:B873" si="30">+B809+0.001</f>
        <v>0.78900000000000059</v>
      </c>
      <c r="C810" s="276">
        <f t="shared" ref="C810:C873" si="31">1-B810</f>
        <v>0.21099999999999941</v>
      </c>
      <c r="D810" s="277"/>
      <c r="E810" s="278">
        <f>SQRT(((B810*'Fig. 2.7'!$B$19)^2)+((C810*'Fig. 2.7'!$C$19)^2)+(2*B810*C810*'Fig. 2.7'!$B$19*'Fig. 2.7'!$C$19*'Fig. 2.7'!$B$21))</f>
        <v>14.397163165988863</v>
      </c>
      <c r="F810" s="278">
        <f>+(B810*'Fig. 2.7'!$B$18)+(C810*'Fig. 2.7'!$C$18)</f>
        <v>9.6511583333333402</v>
      </c>
    </row>
    <row r="811" spans="2:6" x14ac:dyDescent="0.5">
      <c r="B811" s="276">
        <f t="shared" si="30"/>
        <v>0.79000000000000059</v>
      </c>
      <c r="C811" s="276">
        <f t="shared" si="31"/>
        <v>0.20999999999999941</v>
      </c>
      <c r="D811" s="277"/>
      <c r="E811" s="278">
        <f>SQRT(((B811*'Fig. 2.7'!$B$19)^2)+((C811*'Fig. 2.7'!$C$19)^2)+(2*B811*C811*'Fig. 2.7'!$B$19*'Fig. 2.7'!$C$19*'Fig. 2.7'!$B$21))</f>
        <v>14.419816523388299</v>
      </c>
      <c r="F811" s="278">
        <f>+(B811*'Fig. 2.7'!$B$18)+(C811*'Fig. 2.7'!$C$18)</f>
        <v>9.6607500000000073</v>
      </c>
    </row>
    <row r="812" spans="2:6" x14ac:dyDescent="0.5">
      <c r="B812" s="276">
        <f t="shared" si="30"/>
        <v>0.79100000000000059</v>
      </c>
      <c r="C812" s="276">
        <f t="shared" si="31"/>
        <v>0.20899999999999941</v>
      </c>
      <c r="D812" s="277"/>
      <c r="E812" s="278">
        <f>SQRT(((B812*'Fig. 2.7'!$B$19)^2)+((C812*'Fig. 2.7'!$C$19)^2)+(2*B812*C812*'Fig. 2.7'!$B$19*'Fig. 2.7'!$C$19*'Fig. 2.7'!$B$21))</f>
        <v>14.442471287551271</v>
      </c>
      <c r="F812" s="278">
        <f>+(B812*'Fig. 2.7'!$B$18)+(C812*'Fig. 2.7'!$C$18)</f>
        <v>9.6703416666666744</v>
      </c>
    </row>
    <row r="813" spans="2:6" x14ac:dyDescent="0.5">
      <c r="B813" s="276">
        <f t="shared" si="30"/>
        <v>0.79200000000000059</v>
      </c>
      <c r="C813" s="276">
        <f t="shared" si="31"/>
        <v>0.20799999999999941</v>
      </c>
      <c r="D813" s="277"/>
      <c r="E813" s="278">
        <f>SQRT(((B813*'Fig. 2.7'!$B$19)^2)+((C813*'Fig. 2.7'!$C$19)^2)+(2*B813*C813*'Fig. 2.7'!$B$19*'Fig. 2.7'!$C$19*'Fig. 2.7'!$B$21))</f>
        <v>14.465127451868105</v>
      </c>
      <c r="F813" s="278">
        <f>+(B813*'Fig. 2.7'!$B$18)+(C813*'Fig. 2.7'!$C$18)</f>
        <v>9.6799333333333415</v>
      </c>
    </row>
    <row r="814" spans="2:6" x14ac:dyDescent="0.5">
      <c r="B814" s="276">
        <f t="shared" si="30"/>
        <v>0.79300000000000059</v>
      </c>
      <c r="C814" s="276">
        <f t="shared" si="31"/>
        <v>0.20699999999999941</v>
      </c>
      <c r="D814" s="277"/>
      <c r="E814" s="278">
        <f>SQRT(((B814*'Fig. 2.7'!$B$19)^2)+((C814*'Fig. 2.7'!$C$19)^2)+(2*B814*C814*'Fig. 2.7'!$B$19*'Fig. 2.7'!$C$19*'Fig. 2.7'!$B$21))</f>
        <v>14.487785009770079</v>
      </c>
      <c r="F814" s="278">
        <f>+(B814*'Fig. 2.7'!$B$18)+(C814*'Fig. 2.7'!$C$18)</f>
        <v>9.6895250000000068</v>
      </c>
    </row>
    <row r="815" spans="2:6" x14ac:dyDescent="0.5">
      <c r="B815" s="276">
        <f t="shared" si="30"/>
        <v>0.79400000000000059</v>
      </c>
      <c r="C815" s="276">
        <f t="shared" si="31"/>
        <v>0.20599999999999941</v>
      </c>
      <c r="D815" s="277"/>
      <c r="E815" s="278">
        <f>SQRT(((B815*'Fig. 2.7'!$B$19)^2)+((C815*'Fig. 2.7'!$C$19)^2)+(2*B815*C815*'Fig. 2.7'!$B$19*'Fig. 2.7'!$C$19*'Fig. 2.7'!$B$21))</f>
        <v>14.510443954729082</v>
      </c>
      <c r="F815" s="278">
        <f>+(B815*'Fig. 2.7'!$B$18)+(C815*'Fig. 2.7'!$C$18)</f>
        <v>9.6991166666666739</v>
      </c>
    </row>
    <row r="816" spans="2:6" x14ac:dyDescent="0.5">
      <c r="B816" s="276">
        <f t="shared" si="30"/>
        <v>0.7950000000000006</v>
      </c>
      <c r="C816" s="276">
        <f t="shared" si="31"/>
        <v>0.2049999999999994</v>
      </c>
      <c r="D816" s="277"/>
      <c r="E816" s="278">
        <f>SQRT(((B816*'Fig. 2.7'!$B$19)^2)+((C816*'Fig. 2.7'!$C$19)^2)+(2*B816*C816*'Fig. 2.7'!$B$19*'Fig. 2.7'!$C$19*'Fig. 2.7'!$B$21))</f>
        <v>14.533104280257325</v>
      </c>
      <c r="F816" s="278">
        <f>+(B816*'Fig. 2.7'!$B$18)+(C816*'Fig. 2.7'!$C$18)</f>
        <v>9.708708333333341</v>
      </c>
    </row>
    <row r="817" spans="2:6" x14ac:dyDescent="0.5">
      <c r="B817" s="276">
        <f t="shared" si="30"/>
        <v>0.7960000000000006</v>
      </c>
      <c r="C817" s="276">
        <f t="shared" si="31"/>
        <v>0.2039999999999994</v>
      </c>
      <c r="D817" s="277"/>
      <c r="E817" s="278">
        <f>SQRT(((B817*'Fig. 2.7'!$B$19)^2)+((C817*'Fig. 2.7'!$C$19)^2)+(2*B817*C817*'Fig. 2.7'!$B$19*'Fig. 2.7'!$C$19*'Fig. 2.7'!$B$21))</f>
        <v>14.555765979907022</v>
      </c>
      <c r="F817" s="278">
        <f>+(B817*'Fig. 2.7'!$B$18)+(C817*'Fig. 2.7'!$C$18)</f>
        <v>9.7183000000000082</v>
      </c>
    </row>
    <row r="818" spans="2:6" x14ac:dyDescent="0.5">
      <c r="B818" s="276">
        <f t="shared" si="30"/>
        <v>0.7970000000000006</v>
      </c>
      <c r="C818" s="276">
        <f t="shared" si="31"/>
        <v>0.2029999999999994</v>
      </c>
      <c r="D818" s="277"/>
      <c r="E818" s="278">
        <f>SQRT(((B818*'Fig. 2.7'!$B$19)^2)+((C818*'Fig. 2.7'!$C$19)^2)+(2*B818*C818*'Fig. 2.7'!$B$19*'Fig. 2.7'!$C$19*'Fig. 2.7'!$B$21))</f>
        <v>14.578429047270088</v>
      </c>
      <c r="F818" s="278">
        <f>+(B818*'Fig. 2.7'!$B$18)+(C818*'Fig. 2.7'!$C$18)</f>
        <v>9.7278916666666753</v>
      </c>
    </row>
    <row r="819" spans="2:6" x14ac:dyDescent="0.5">
      <c r="B819" s="276">
        <f t="shared" si="30"/>
        <v>0.7980000000000006</v>
      </c>
      <c r="C819" s="276">
        <f t="shared" si="31"/>
        <v>0.2019999999999994</v>
      </c>
      <c r="D819" s="277"/>
      <c r="E819" s="278">
        <f>SQRT(((B819*'Fig. 2.7'!$B$19)^2)+((C819*'Fig. 2.7'!$C$19)^2)+(2*B819*C819*'Fig. 2.7'!$B$19*'Fig. 2.7'!$C$19*'Fig. 2.7'!$B$21))</f>
        <v>14.601093475977846</v>
      </c>
      <c r="F819" s="278">
        <f>+(B819*'Fig. 2.7'!$B$18)+(C819*'Fig. 2.7'!$C$18)</f>
        <v>9.7374833333333406</v>
      </c>
    </row>
    <row r="820" spans="2:6" x14ac:dyDescent="0.5">
      <c r="B820" s="276">
        <f t="shared" si="30"/>
        <v>0.7990000000000006</v>
      </c>
      <c r="C820" s="276">
        <f t="shared" si="31"/>
        <v>0.2009999999999994</v>
      </c>
      <c r="D820" s="277"/>
      <c r="E820" s="278">
        <f>SQRT(((B820*'Fig. 2.7'!$B$19)^2)+((C820*'Fig. 2.7'!$C$19)^2)+(2*B820*C820*'Fig. 2.7'!$B$19*'Fig. 2.7'!$C$19*'Fig. 2.7'!$B$21))</f>
        <v>14.623759259700709</v>
      </c>
      <c r="F820" s="278">
        <f>+(B820*'Fig. 2.7'!$B$18)+(C820*'Fig. 2.7'!$C$18)</f>
        <v>9.7470750000000077</v>
      </c>
    </row>
    <row r="821" spans="2:6" x14ac:dyDescent="0.5">
      <c r="B821" s="276">
        <f t="shared" si="30"/>
        <v>0.8000000000000006</v>
      </c>
      <c r="C821" s="276">
        <f t="shared" si="31"/>
        <v>0.1999999999999994</v>
      </c>
      <c r="D821" s="277"/>
      <c r="E821" s="278">
        <f>SQRT(((B821*'Fig. 2.7'!$B$19)^2)+((C821*'Fig. 2.7'!$C$19)^2)+(2*B821*C821*'Fig. 2.7'!$B$19*'Fig. 2.7'!$C$19*'Fig. 2.7'!$B$21))</f>
        <v>14.646426392147898</v>
      </c>
      <c r="F821" s="278">
        <f>+(B821*'Fig. 2.7'!$B$18)+(C821*'Fig. 2.7'!$C$18)</f>
        <v>9.7566666666666748</v>
      </c>
    </row>
    <row r="822" spans="2:6" x14ac:dyDescent="0.5">
      <c r="B822" s="276">
        <f t="shared" si="30"/>
        <v>0.8010000000000006</v>
      </c>
      <c r="C822" s="276">
        <f t="shared" si="31"/>
        <v>0.1989999999999994</v>
      </c>
      <c r="D822" s="277"/>
      <c r="E822" s="278">
        <f>SQRT(((B822*'Fig. 2.7'!$B$19)^2)+((C822*'Fig. 2.7'!$C$19)^2)+(2*B822*C822*'Fig. 2.7'!$B$19*'Fig. 2.7'!$C$19*'Fig. 2.7'!$B$21))</f>
        <v>14.669094867067141</v>
      </c>
      <c r="F822" s="278">
        <f>+(B822*'Fig. 2.7'!$B$18)+(C822*'Fig. 2.7'!$C$18)</f>
        <v>9.7662583333333419</v>
      </c>
    </row>
    <row r="823" spans="2:6" x14ac:dyDescent="0.5">
      <c r="B823" s="276">
        <f t="shared" si="30"/>
        <v>0.8020000000000006</v>
      </c>
      <c r="C823" s="276">
        <f t="shared" si="31"/>
        <v>0.1979999999999994</v>
      </c>
      <c r="D823" s="277"/>
      <c r="E823" s="278">
        <f>SQRT(((B823*'Fig. 2.7'!$B$19)^2)+((C823*'Fig. 2.7'!$C$19)^2)+(2*B823*C823*'Fig. 2.7'!$B$19*'Fig. 2.7'!$C$19*'Fig. 2.7'!$B$21))</f>
        <v>14.69176467824439</v>
      </c>
      <c r="F823" s="278">
        <f>+(B823*'Fig. 2.7'!$B$18)+(C823*'Fig. 2.7'!$C$18)</f>
        <v>9.775850000000009</v>
      </c>
    </row>
    <row r="824" spans="2:6" x14ac:dyDescent="0.5">
      <c r="B824" s="276">
        <f t="shared" si="30"/>
        <v>0.8030000000000006</v>
      </c>
      <c r="C824" s="276">
        <f t="shared" si="31"/>
        <v>0.1969999999999994</v>
      </c>
      <c r="D824" s="277"/>
      <c r="E824" s="278">
        <f>SQRT(((B824*'Fig. 2.7'!$B$19)^2)+((C824*'Fig. 2.7'!$C$19)^2)+(2*B824*C824*'Fig. 2.7'!$B$19*'Fig. 2.7'!$C$19*'Fig. 2.7'!$B$21))</f>
        <v>14.714435819503523</v>
      </c>
      <c r="F824" s="278">
        <f>+(B824*'Fig. 2.7'!$B$18)+(C824*'Fig. 2.7'!$C$18)</f>
        <v>9.7854416666666744</v>
      </c>
    </row>
    <row r="825" spans="2:6" x14ac:dyDescent="0.5">
      <c r="B825" s="276">
        <f t="shared" si="30"/>
        <v>0.8040000000000006</v>
      </c>
      <c r="C825" s="276">
        <f t="shared" si="31"/>
        <v>0.1959999999999994</v>
      </c>
      <c r="D825" s="277"/>
      <c r="E825" s="278">
        <f>SQRT(((B825*'Fig. 2.7'!$B$19)^2)+((C825*'Fig. 2.7'!$C$19)^2)+(2*B825*C825*'Fig. 2.7'!$B$19*'Fig. 2.7'!$C$19*'Fig. 2.7'!$B$21))</f>
        <v>14.737108284706059</v>
      </c>
      <c r="F825" s="278">
        <f>+(B825*'Fig. 2.7'!$B$18)+(C825*'Fig. 2.7'!$C$18)</f>
        <v>9.7950333333333397</v>
      </c>
    </row>
    <row r="826" spans="2:6" x14ac:dyDescent="0.5">
      <c r="B826" s="276">
        <f t="shared" si="30"/>
        <v>0.8050000000000006</v>
      </c>
      <c r="C826" s="276">
        <f t="shared" si="31"/>
        <v>0.1949999999999994</v>
      </c>
      <c r="D826" s="277"/>
      <c r="E826" s="278">
        <f>SQRT(((B826*'Fig. 2.7'!$B$19)^2)+((C826*'Fig. 2.7'!$C$19)^2)+(2*B826*C826*'Fig. 2.7'!$B$19*'Fig. 2.7'!$C$19*'Fig. 2.7'!$B$21))</f>
        <v>14.75978206775088</v>
      </c>
      <c r="F826" s="278">
        <f>+(B826*'Fig. 2.7'!$B$18)+(C826*'Fig. 2.7'!$C$18)</f>
        <v>9.8046250000000068</v>
      </c>
    </row>
    <row r="827" spans="2:6" x14ac:dyDescent="0.5">
      <c r="B827" s="276">
        <f t="shared" si="30"/>
        <v>0.8060000000000006</v>
      </c>
      <c r="C827" s="276">
        <f t="shared" si="31"/>
        <v>0.1939999999999994</v>
      </c>
      <c r="D827" s="277"/>
      <c r="E827" s="278">
        <f>SQRT(((B827*'Fig. 2.7'!$B$19)^2)+((C827*'Fig. 2.7'!$C$19)^2)+(2*B827*C827*'Fig. 2.7'!$B$19*'Fig. 2.7'!$C$19*'Fig. 2.7'!$B$21))</f>
        <v>14.782457162573944</v>
      </c>
      <c r="F827" s="278">
        <f>+(B827*'Fig. 2.7'!$B$18)+(C827*'Fig. 2.7'!$C$18)</f>
        <v>9.8142166666666739</v>
      </c>
    </row>
    <row r="828" spans="2:6" x14ac:dyDescent="0.5">
      <c r="B828" s="276">
        <f t="shared" si="30"/>
        <v>0.80700000000000061</v>
      </c>
      <c r="C828" s="276">
        <f t="shared" si="31"/>
        <v>0.19299999999999939</v>
      </c>
      <c r="D828" s="277"/>
      <c r="E828" s="278">
        <f>SQRT(((B828*'Fig. 2.7'!$B$19)^2)+((C828*'Fig. 2.7'!$C$19)^2)+(2*B828*C828*'Fig. 2.7'!$B$19*'Fig. 2.7'!$C$19*'Fig. 2.7'!$B$21))</f>
        <v>14.805133563148017</v>
      </c>
      <c r="F828" s="278">
        <f>+(B828*'Fig. 2.7'!$B$18)+(C828*'Fig. 2.7'!$C$18)</f>
        <v>9.823808333333341</v>
      </c>
    </row>
    <row r="829" spans="2:6" x14ac:dyDescent="0.5">
      <c r="B829" s="276">
        <f t="shared" si="30"/>
        <v>0.80800000000000061</v>
      </c>
      <c r="C829" s="276">
        <f t="shared" si="31"/>
        <v>0.19199999999999939</v>
      </c>
      <c r="D829" s="277"/>
      <c r="E829" s="278">
        <f>SQRT(((B829*'Fig. 2.7'!$B$19)^2)+((C829*'Fig. 2.7'!$C$19)^2)+(2*B829*C829*'Fig. 2.7'!$B$19*'Fig. 2.7'!$C$19*'Fig. 2.7'!$B$21))</f>
        <v>14.827811263482381</v>
      </c>
      <c r="F829" s="278">
        <f>+(B829*'Fig. 2.7'!$B$18)+(C829*'Fig. 2.7'!$C$18)</f>
        <v>9.8334000000000081</v>
      </c>
    </row>
    <row r="830" spans="2:6" x14ac:dyDescent="0.5">
      <c r="B830" s="276">
        <f t="shared" si="30"/>
        <v>0.80900000000000061</v>
      </c>
      <c r="C830" s="276">
        <f t="shared" si="31"/>
        <v>0.19099999999999939</v>
      </c>
      <c r="D830" s="277"/>
      <c r="E830" s="278">
        <f>SQRT(((B830*'Fig. 2.7'!$B$19)^2)+((C830*'Fig. 2.7'!$C$19)^2)+(2*B830*C830*'Fig. 2.7'!$B$19*'Fig. 2.7'!$C$19*'Fig. 2.7'!$B$21))</f>
        <v>14.850490257622569</v>
      </c>
      <c r="F830" s="278">
        <f>+(B830*'Fig. 2.7'!$B$18)+(C830*'Fig. 2.7'!$C$18)</f>
        <v>9.8429916666666752</v>
      </c>
    </row>
    <row r="831" spans="2:6" x14ac:dyDescent="0.5">
      <c r="B831" s="276">
        <f t="shared" si="30"/>
        <v>0.81000000000000061</v>
      </c>
      <c r="C831" s="276">
        <f t="shared" si="31"/>
        <v>0.18999999999999939</v>
      </c>
      <c r="D831" s="277"/>
      <c r="E831" s="278">
        <f>SQRT(((B831*'Fig. 2.7'!$B$19)^2)+((C831*'Fig. 2.7'!$C$19)^2)+(2*B831*C831*'Fig. 2.7'!$B$19*'Fig. 2.7'!$C$19*'Fig. 2.7'!$B$21))</f>
        <v>14.873170539650099</v>
      </c>
      <c r="F831" s="278">
        <f>+(B831*'Fig. 2.7'!$B$18)+(C831*'Fig. 2.7'!$C$18)</f>
        <v>9.8525833333333406</v>
      </c>
    </row>
    <row r="832" spans="2:6" x14ac:dyDescent="0.5">
      <c r="B832" s="276">
        <f t="shared" si="30"/>
        <v>0.81100000000000061</v>
      </c>
      <c r="C832" s="276">
        <f t="shared" si="31"/>
        <v>0.18899999999999939</v>
      </c>
      <c r="D832" s="277"/>
      <c r="E832" s="278">
        <f>SQRT(((B832*'Fig. 2.7'!$B$19)^2)+((C832*'Fig. 2.7'!$C$19)^2)+(2*B832*C832*'Fig. 2.7'!$B$19*'Fig. 2.7'!$C$19*'Fig. 2.7'!$B$21))</f>
        <v>14.89585210368219</v>
      </c>
      <c r="F832" s="278">
        <f>+(B832*'Fig. 2.7'!$B$18)+(C832*'Fig. 2.7'!$C$18)</f>
        <v>9.8621750000000077</v>
      </c>
    </row>
    <row r="833" spans="2:6" x14ac:dyDescent="0.5">
      <c r="B833" s="276">
        <f t="shared" si="30"/>
        <v>0.81200000000000061</v>
      </c>
      <c r="C833" s="276">
        <f t="shared" si="31"/>
        <v>0.18799999999999939</v>
      </c>
      <c r="D833" s="277"/>
      <c r="E833" s="278">
        <f>SQRT(((B833*'Fig. 2.7'!$B$19)^2)+((C833*'Fig. 2.7'!$C$19)^2)+(2*B833*C833*'Fig. 2.7'!$B$19*'Fig. 2.7'!$C$19*'Fig. 2.7'!$B$21))</f>
        <v>14.918534943871519</v>
      </c>
      <c r="F833" s="278">
        <f>+(B833*'Fig. 2.7'!$B$18)+(C833*'Fig. 2.7'!$C$18)</f>
        <v>9.8717666666666748</v>
      </c>
    </row>
    <row r="834" spans="2:6" x14ac:dyDescent="0.5">
      <c r="B834" s="276">
        <f t="shared" si="30"/>
        <v>0.81300000000000061</v>
      </c>
      <c r="C834" s="276">
        <f t="shared" si="31"/>
        <v>0.18699999999999939</v>
      </c>
      <c r="D834" s="277"/>
      <c r="E834" s="278">
        <f>SQRT(((B834*'Fig. 2.7'!$B$19)^2)+((C834*'Fig. 2.7'!$C$19)^2)+(2*B834*C834*'Fig. 2.7'!$B$19*'Fig. 2.7'!$C$19*'Fig. 2.7'!$B$21))</f>
        <v>14.941219054405931</v>
      </c>
      <c r="F834" s="278">
        <f>+(B834*'Fig. 2.7'!$B$18)+(C834*'Fig. 2.7'!$C$18)</f>
        <v>9.8813583333333419</v>
      </c>
    </row>
    <row r="835" spans="2:6" x14ac:dyDescent="0.5">
      <c r="B835" s="276">
        <f t="shared" si="30"/>
        <v>0.81400000000000061</v>
      </c>
      <c r="C835" s="276">
        <f t="shared" si="31"/>
        <v>0.18599999999999939</v>
      </c>
      <c r="D835" s="277"/>
      <c r="E835" s="278">
        <f>SQRT(((B835*'Fig. 2.7'!$B$19)^2)+((C835*'Fig. 2.7'!$C$19)^2)+(2*B835*C835*'Fig. 2.7'!$B$19*'Fig. 2.7'!$C$19*'Fig. 2.7'!$B$21))</f>
        <v>14.963904429508196</v>
      </c>
      <c r="F835" s="278">
        <f>+(B835*'Fig. 2.7'!$B$18)+(C835*'Fig. 2.7'!$C$18)</f>
        <v>9.890950000000009</v>
      </c>
    </row>
    <row r="836" spans="2:6" x14ac:dyDescent="0.5">
      <c r="B836" s="276">
        <f t="shared" si="30"/>
        <v>0.81500000000000061</v>
      </c>
      <c r="C836" s="276">
        <f t="shared" si="31"/>
        <v>0.18499999999999939</v>
      </c>
      <c r="D836" s="277"/>
      <c r="E836" s="278">
        <f>SQRT(((B836*'Fig. 2.7'!$B$19)^2)+((C836*'Fig. 2.7'!$C$19)^2)+(2*B836*C836*'Fig. 2.7'!$B$19*'Fig. 2.7'!$C$19*'Fig. 2.7'!$B$21))</f>
        <v>14.986591063435739</v>
      </c>
      <c r="F836" s="278">
        <f>+(B836*'Fig. 2.7'!$B$18)+(C836*'Fig. 2.7'!$C$18)</f>
        <v>9.9005416666666761</v>
      </c>
    </row>
    <row r="837" spans="2:6" x14ac:dyDescent="0.5">
      <c r="B837" s="276">
        <f t="shared" si="30"/>
        <v>0.81600000000000061</v>
      </c>
      <c r="C837" s="276">
        <f t="shared" si="31"/>
        <v>0.18399999999999939</v>
      </c>
      <c r="D837" s="277"/>
      <c r="E837" s="278">
        <f>SQRT(((B837*'Fig. 2.7'!$B$19)^2)+((C837*'Fig. 2.7'!$C$19)^2)+(2*B837*C837*'Fig. 2.7'!$B$19*'Fig. 2.7'!$C$19*'Fig. 2.7'!$B$21))</f>
        <v>15.009278950480391</v>
      </c>
      <c r="F837" s="278">
        <f>+(B837*'Fig. 2.7'!$B$18)+(C837*'Fig. 2.7'!$C$18)</f>
        <v>9.9101333333333415</v>
      </c>
    </row>
    <row r="838" spans="2:6" x14ac:dyDescent="0.5">
      <c r="B838" s="276">
        <f t="shared" si="30"/>
        <v>0.81700000000000061</v>
      </c>
      <c r="C838" s="276">
        <f t="shared" si="31"/>
        <v>0.18299999999999939</v>
      </c>
      <c r="D838" s="277"/>
      <c r="E838" s="278">
        <f>SQRT(((B838*'Fig. 2.7'!$B$19)^2)+((C838*'Fig. 2.7'!$C$19)^2)+(2*B838*C838*'Fig. 2.7'!$B$19*'Fig. 2.7'!$C$19*'Fig. 2.7'!$B$21))</f>
        <v>15.031968084968129</v>
      </c>
      <c r="F838" s="278">
        <f>+(B838*'Fig. 2.7'!$B$18)+(C838*'Fig. 2.7'!$C$18)</f>
        <v>9.9197250000000068</v>
      </c>
    </row>
    <row r="839" spans="2:6" x14ac:dyDescent="0.5">
      <c r="B839" s="276">
        <f t="shared" si="30"/>
        <v>0.81800000000000062</v>
      </c>
      <c r="C839" s="276">
        <f t="shared" si="31"/>
        <v>0.18199999999999938</v>
      </c>
      <c r="D839" s="277"/>
      <c r="E839" s="278">
        <f>SQRT(((B839*'Fig. 2.7'!$B$19)^2)+((C839*'Fig. 2.7'!$C$19)^2)+(2*B839*C839*'Fig. 2.7'!$B$19*'Fig. 2.7'!$C$19*'Fig. 2.7'!$B$21))</f>
        <v>15.054658461258827</v>
      </c>
      <c r="F839" s="278">
        <f>+(B839*'Fig. 2.7'!$B$18)+(C839*'Fig. 2.7'!$C$18)</f>
        <v>9.9293166666666739</v>
      </c>
    </row>
    <row r="840" spans="2:6" x14ac:dyDescent="0.5">
      <c r="B840" s="276">
        <f t="shared" si="30"/>
        <v>0.81900000000000062</v>
      </c>
      <c r="C840" s="276">
        <f t="shared" si="31"/>
        <v>0.18099999999999938</v>
      </c>
      <c r="D840" s="277"/>
      <c r="E840" s="278">
        <f>SQRT(((B840*'Fig. 2.7'!$B$19)^2)+((C840*'Fig. 2.7'!$C$19)^2)+(2*B840*C840*'Fig. 2.7'!$B$19*'Fig. 2.7'!$C$19*'Fig. 2.7'!$B$21))</f>
        <v>15.077350073745993</v>
      </c>
      <c r="F840" s="278">
        <f>+(B840*'Fig. 2.7'!$B$18)+(C840*'Fig. 2.7'!$C$18)</f>
        <v>9.938908333333341</v>
      </c>
    </row>
    <row r="841" spans="2:6" x14ac:dyDescent="0.5">
      <c r="B841" s="276">
        <f t="shared" si="30"/>
        <v>0.82000000000000062</v>
      </c>
      <c r="C841" s="276">
        <f t="shared" si="31"/>
        <v>0.17999999999999938</v>
      </c>
      <c r="D841" s="277"/>
      <c r="E841" s="278">
        <f>SQRT(((B841*'Fig. 2.7'!$B$19)^2)+((C841*'Fig. 2.7'!$C$19)^2)+(2*B841*C841*'Fig. 2.7'!$B$19*'Fig. 2.7'!$C$19*'Fig. 2.7'!$B$21))</f>
        <v>15.100042916856546</v>
      </c>
      <c r="F841" s="278">
        <f>+(B841*'Fig. 2.7'!$B$18)+(C841*'Fig. 2.7'!$C$18)</f>
        <v>9.9485000000000081</v>
      </c>
    </row>
    <row r="842" spans="2:6" x14ac:dyDescent="0.5">
      <c r="B842" s="276">
        <f t="shared" si="30"/>
        <v>0.82100000000000062</v>
      </c>
      <c r="C842" s="276">
        <f t="shared" si="31"/>
        <v>0.17899999999999938</v>
      </c>
      <c r="D842" s="277"/>
      <c r="E842" s="278">
        <f>SQRT(((B842*'Fig. 2.7'!$B$19)^2)+((C842*'Fig. 2.7'!$C$19)^2)+(2*B842*C842*'Fig. 2.7'!$B$19*'Fig. 2.7'!$C$19*'Fig. 2.7'!$B$21))</f>
        <v>15.122736985050542</v>
      </c>
      <c r="F842" s="278">
        <f>+(B842*'Fig. 2.7'!$B$18)+(C842*'Fig. 2.7'!$C$18)</f>
        <v>9.9580916666666734</v>
      </c>
    </row>
    <row r="843" spans="2:6" x14ac:dyDescent="0.5">
      <c r="B843" s="276">
        <f t="shared" si="30"/>
        <v>0.82200000000000062</v>
      </c>
      <c r="C843" s="276">
        <f t="shared" si="31"/>
        <v>0.17799999999999938</v>
      </c>
      <c r="D843" s="277"/>
      <c r="E843" s="278">
        <f>SQRT(((B843*'Fig. 2.7'!$B$19)^2)+((C843*'Fig. 2.7'!$C$19)^2)+(2*B843*C843*'Fig. 2.7'!$B$19*'Fig. 2.7'!$C$19*'Fig. 2.7'!$B$21))</f>
        <v>15.145432272820953</v>
      </c>
      <c r="F843" s="278">
        <f>+(B843*'Fig. 2.7'!$B$18)+(C843*'Fig. 2.7'!$C$18)</f>
        <v>9.9676833333333406</v>
      </c>
    </row>
    <row r="844" spans="2:6" x14ac:dyDescent="0.5">
      <c r="B844" s="276">
        <f t="shared" si="30"/>
        <v>0.82300000000000062</v>
      </c>
      <c r="C844" s="276">
        <f t="shared" si="31"/>
        <v>0.17699999999999938</v>
      </c>
      <c r="D844" s="277"/>
      <c r="E844" s="278">
        <f>SQRT(((B844*'Fig. 2.7'!$B$19)^2)+((C844*'Fig. 2.7'!$C$19)^2)+(2*B844*C844*'Fig. 2.7'!$B$19*'Fig. 2.7'!$C$19*'Fig. 2.7'!$B$21))</f>
        <v>15.168128774693413</v>
      </c>
      <c r="F844" s="278">
        <f>+(B844*'Fig. 2.7'!$B$18)+(C844*'Fig. 2.7'!$C$18)</f>
        <v>9.9772750000000077</v>
      </c>
    </row>
    <row r="845" spans="2:6" x14ac:dyDescent="0.5">
      <c r="B845" s="276">
        <f t="shared" si="30"/>
        <v>0.82400000000000062</v>
      </c>
      <c r="C845" s="276">
        <f t="shared" si="31"/>
        <v>0.17599999999999938</v>
      </c>
      <c r="D845" s="277"/>
      <c r="E845" s="278">
        <f>SQRT(((B845*'Fig. 2.7'!$B$19)^2)+((C845*'Fig. 2.7'!$C$19)^2)+(2*B845*C845*'Fig. 2.7'!$B$19*'Fig. 2.7'!$C$19*'Fig. 2.7'!$B$21))</f>
        <v>15.190826485225973</v>
      </c>
      <c r="F845" s="278">
        <f>+(B845*'Fig. 2.7'!$B$18)+(C845*'Fig. 2.7'!$C$18)</f>
        <v>9.9868666666666748</v>
      </c>
    </row>
    <row r="846" spans="2:6" x14ac:dyDescent="0.5">
      <c r="B846" s="276">
        <f t="shared" si="30"/>
        <v>0.82500000000000062</v>
      </c>
      <c r="C846" s="276">
        <f t="shared" si="31"/>
        <v>0.17499999999999938</v>
      </c>
      <c r="D846" s="277"/>
      <c r="E846" s="278">
        <f>SQRT(((B846*'Fig. 2.7'!$B$19)^2)+((C846*'Fig. 2.7'!$C$19)^2)+(2*B846*C846*'Fig. 2.7'!$B$19*'Fig. 2.7'!$C$19*'Fig. 2.7'!$B$21))</f>
        <v>15.213525399008882</v>
      </c>
      <c r="F846" s="278">
        <f>+(B846*'Fig. 2.7'!$B$18)+(C846*'Fig. 2.7'!$C$18)</f>
        <v>9.9964583333333419</v>
      </c>
    </row>
    <row r="847" spans="2:6" x14ac:dyDescent="0.5">
      <c r="B847" s="276">
        <f t="shared" si="30"/>
        <v>0.82600000000000062</v>
      </c>
      <c r="C847" s="276">
        <f t="shared" si="31"/>
        <v>0.17399999999999938</v>
      </c>
      <c r="D847" s="277"/>
      <c r="E847" s="278">
        <f>SQRT(((B847*'Fig. 2.7'!$B$19)^2)+((C847*'Fig. 2.7'!$C$19)^2)+(2*B847*C847*'Fig. 2.7'!$B$19*'Fig. 2.7'!$C$19*'Fig. 2.7'!$B$21))</f>
        <v>15.236225510664333</v>
      </c>
      <c r="F847" s="278">
        <f>+(B847*'Fig. 2.7'!$B$18)+(C847*'Fig. 2.7'!$C$18)</f>
        <v>10.006050000000009</v>
      </c>
    </row>
    <row r="848" spans="2:6" x14ac:dyDescent="0.5">
      <c r="B848" s="276">
        <f t="shared" si="30"/>
        <v>0.82700000000000062</v>
      </c>
      <c r="C848" s="276">
        <f t="shared" si="31"/>
        <v>0.17299999999999938</v>
      </c>
      <c r="D848" s="277"/>
      <c r="E848" s="278">
        <f>SQRT(((B848*'Fig. 2.7'!$B$19)^2)+((C848*'Fig. 2.7'!$C$19)^2)+(2*B848*C848*'Fig. 2.7'!$B$19*'Fig. 2.7'!$C$19*'Fig. 2.7'!$B$21))</f>
        <v>15.258926814846244</v>
      </c>
      <c r="F848" s="278">
        <f>+(B848*'Fig. 2.7'!$B$18)+(C848*'Fig. 2.7'!$C$18)</f>
        <v>10.015641666666674</v>
      </c>
    </row>
    <row r="849" spans="2:6" x14ac:dyDescent="0.5">
      <c r="B849" s="276">
        <f t="shared" si="30"/>
        <v>0.82800000000000062</v>
      </c>
      <c r="C849" s="276">
        <f t="shared" si="31"/>
        <v>0.17199999999999938</v>
      </c>
      <c r="D849" s="277"/>
      <c r="E849" s="278">
        <f>SQRT(((B849*'Fig. 2.7'!$B$19)^2)+((C849*'Fig. 2.7'!$C$19)^2)+(2*B849*C849*'Fig. 2.7'!$B$19*'Fig. 2.7'!$C$19*'Fig. 2.7'!$B$21))</f>
        <v>15.281629306240019</v>
      </c>
      <c r="F849" s="278">
        <f>+(B849*'Fig. 2.7'!$B$18)+(C849*'Fig. 2.7'!$C$18)</f>
        <v>10.025233333333341</v>
      </c>
    </row>
    <row r="850" spans="2:6" x14ac:dyDescent="0.5">
      <c r="B850" s="276">
        <f t="shared" si="30"/>
        <v>0.82900000000000063</v>
      </c>
      <c r="C850" s="276">
        <f t="shared" si="31"/>
        <v>0.17099999999999937</v>
      </c>
      <c r="D850" s="277"/>
      <c r="E850" s="278">
        <f>SQRT(((B850*'Fig. 2.7'!$B$19)^2)+((C850*'Fig. 2.7'!$C$19)^2)+(2*B850*C850*'Fig. 2.7'!$B$19*'Fig. 2.7'!$C$19*'Fig. 2.7'!$B$21))</f>
        <v>15.304332979562313</v>
      </c>
      <c r="F850" s="278">
        <f>+(B850*'Fig. 2.7'!$B$18)+(C850*'Fig. 2.7'!$C$18)</f>
        <v>10.034825000000009</v>
      </c>
    </row>
    <row r="851" spans="2:6" x14ac:dyDescent="0.5">
      <c r="B851" s="276">
        <f t="shared" si="30"/>
        <v>0.83000000000000063</v>
      </c>
      <c r="C851" s="276">
        <f t="shared" si="31"/>
        <v>0.16999999999999937</v>
      </c>
      <c r="D851" s="277"/>
      <c r="E851" s="278">
        <f>SQRT(((B851*'Fig. 2.7'!$B$19)^2)+((C851*'Fig. 2.7'!$C$19)^2)+(2*B851*C851*'Fig. 2.7'!$B$19*'Fig. 2.7'!$C$19*'Fig. 2.7'!$B$21))</f>
        <v>15.327037829560815</v>
      </c>
      <c r="F851" s="278">
        <f>+(B851*'Fig. 2.7'!$B$18)+(C851*'Fig. 2.7'!$C$18)</f>
        <v>10.044416666666676</v>
      </c>
    </row>
    <row r="852" spans="2:6" x14ac:dyDescent="0.5">
      <c r="B852" s="276">
        <f t="shared" si="30"/>
        <v>0.83100000000000063</v>
      </c>
      <c r="C852" s="276">
        <f t="shared" si="31"/>
        <v>0.16899999999999937</v>
      </c>
      <c r="D852" s="277"/>
      <c r="E852" s="278">
        <f>SQRT(((B852*'Fig. 2.7'!$B$19)^2)+((C852*'Fig. 2.7'!$C$19)^2)+(2*B852*C852*'Fig. 2.7'!$B$19*'Fig. 2.7'!$C$19*'Fig. 2.7'!$B$21))</f>
        <v>15.349743851014026</v>
      </c>
      <c r="F852" s="278">
        <f>+(B852*'Fig. 2.7'!$B$18)+(C852*'Fig. 2.7'!$C$18)</f>
        <v>10.054008333333343</v>
      </c>
    </row>
    <row r="853" spans="2:6" x14ac:dyDescent="0.5">
      <c r="B853" s="276">
        <f t="shared" si="30"/>
        <v>0.83200000000000063</v>
      </c>
      <c r="C853" s="276">
        <f t="shared" si="31"/>
        <v>0.16799999999999937</v>
      </c>
      <c r="D853" s="277"/>
      <c r="E853" s="278">
        <f>SQRT(((B853*'Fig. 2.7'!$B$19)^2)+((C853*'Fig. 2.7'!$C$19)^2)+(2*B853*C853*'Fig. 2.7'!$B$19*'Fig. 2.7'!$C$19*'Fig. 2.7'!$B$21))</f>
        <v>15.372451038731015</v>
      </c>
      <c r="F853" s="278">
        <f>+(B853*'Fig. 2.7'!$B$18)+(C853*'Fig. 2.7'!$C$18)</f>
        <v>10.063600000000008</v>
      </c>
    </row>
    <row r="854" spans="2:6" x14ac:dyDescent="0.5">
      <c r="B854" s="276">
        <f t="shared" si="30"/>
        <v>0.83300000000000063</v>
      </c>
      <c r="C854" s="276">
        <f t="shared" si="31"/>
        <v>0.16699999999999937</v>
      </c>
      <c r="D854" s="277"/>
      <c r="E854" s="278">
        <f>SQRT(((B854*'Fig. 2.7'!$B$19)^2)+((C854*'Fig. 2.7'!$C$19)^2)+(2*B854*C854*'Fig. 2.7'!$B$19*'Fig. 2.7'!$C$19*'Fig. 2.7'!$B$21))</f>
        <v>15.395159387551223</v>
      </c>
      <c r="F854" s="278">
        <f>+(B854*'Fig. 2.7'!$B$18)+(C854*'Fig. 2.7'!$C$18)</f>
        <v>10.073191666666673</v>
      </c>
    </row>
    <row r="855" spans="2:6" x14ac:dyDescent="0.5">
      <c r="B855" s="276">
        <f t="shared" si="30"/>
        <v>0.83400000000000063</v>
      </c>
      <c r="C855" s="276">
        <f t="shared" si="31"/>
        <v>0.16599999999999937</v>
      </c>
      <c r="D855" s="277"/>
      <c r="E855" s="278">
        <f>SQRT(((B855*'Fig. 2.7'!$B$19)^2)+((C855*'Fig. 2.7'!$C$19)^2)+(2*B855*C855*'Fig. 2.7'!$B$19*'Fig. 2.7'!$C$19*'Fig. 2.7'!$B$21))</f>
        <v>15.417868892344218</v>
      </c>
      <c r="F855" s="278">
        <f>+(B855*'Fig. 2.7'!$B$18)+(C855*'Fig. 2.7'!$C$18)</f>
        <v>10.082783333333341</v>
      </c>
    </row>
    <row r="856" spans="2:6" x14ac:dyDescent="0.5">
      <c r="B856" s="276">
        <f t="shared" si="30"/>
        <v>0.83500000000000063</v>
      </c>
      <c r="C856" s="276">
        <f t="shared" si="31"/>
        <v>0.16499999999999937</v>
      </c>
      <c r="D856" s="277"/>
      <c r="E856" s="278">
        <f>SQRT(((B856*'Fig. 2.7'!$B$19)^2)+((C856*'Fig. 2.7'!$C$19)^2)+(2*B856*C856*'Fig. 2.7'!$B$19*'Fig. 2.7'!$C$19*'Fig. 2.7'!$B$21))</f>
        <v>15.440579548009509</v>
      </c>
      <c r="F856" s="278">
        <f>+(B856*'Fig. 2.7'!$B$18)+(C856*'Fig. 2.7'!$C$18)</f>
        <v>10.092375000000008</v>
      </c>
    </row>
    <row r="857" spans="2:6" x14ac:dyDescent="0.5">
      <c r="B857" s="276">
        <f t="shared" si="30"/>
        <v>0.83600000000000063</v>
      </c>
      <c r="C857" s="276">
        <f t="shared" si="31"/>
        <v>0.16399999999999937</v>
      </c>
      <c r="D857" s="277"/>
      <c r="E857" s="278">
        <f>SQRT(((B857*'Fig. 2.7'!$B$19)^2)+((C857*'Fig. 2.7'!$C$19)^2)+(2*B857*C857*'Fig. 2.7'!$B$19*'Fig. 2.7'!$C$19*'Fig. 2.7'!$B$21))</f>
        <v>15.463291349476293</v>
      </c>
      <c r="F857" s="278">
        <f>+(B857*'Fig. 2.7'!$B$18)+(C857*'Fig. 2.7'!$C$18)</f>
        <v>10.101966666666675</v>
      </c>
    </row>
    <row r="858" spans="2:6" x14ac:dyDescent="0.5">
      <c r="B858" s="276">
        <f t="shared" si="30"/>
        <v>0.83700000000000063</v>
      </c>
      <c r="C858" s="276">
        <f t="shared" si="31"/>
        <v>0.16299999999999937</v>
      </c>
      <c r="D858" s="277"/>
      <c r="E858" s="278">
        <f>SQRT(((B858*'Fig. 2.7'!$B$19)^2)+((C858*'Fig. 2.7'!$C$19)^2)+(2*B858*C858*'Fig. 2.7'!$B$19*'Fig. 2.7'!$C$19*'Fig. 2.7'!$B$21))</f>
        <v>15.486004291703269</v>
      </c>
      <c r="F858" s="278">
        <f>+(B858*'Fig. 2.7'!$B$18)+(C858*'Fig. 2.7'!$C$18)</f>
        <v>10.111558333333342</v>
      </c>
    </row>
    <row r="859" spans="2:6" x14ac:dyDescent="0.5">
      <c r="B859" s="276">
        <f t="shared" si="30"/>
        <v>0.83800000000000063</v>
      </c>
      <c r="C859" s="276">
        <f t="shared" si="31"/>
        <v>0.16199999999999937</v>
      </c>
      <c r="D859" s="277"/>
      <c r="E859" s="278">
        <f>SQRT(((B859*'Fig. 2.7'!$B$19)^2)+((C859*'Fig. 2.7'!$C$19)^2)+(2*B859*C859*'Fig. 2.7'!$B$19*'Fig. 2.7'!$C$19*'Fig. 2.7'!$B$21))</f>
        <v>15.508718369678409</v>
      </c>
      <c r="F859" s="278">
        <f>+(B859*'Fig. 2.7'!$B$18)+(C859*'Fig. 2.7'!$C$18)</f>
        <v>10.121150000000007</v>
      </c>
    </row>
    <row r="860" spans="2:6" x14ac:dyDescent="0.5">
      <c r="B860" s="276">
        <f t="shared" si="30"/>
        <v>0.83900000000000063</v>
      </c>
      <c r="C860" s="276">
        <f t="shared" si="31"/>
        <v>0.16099999999999937</v>
      </c>
      <c r="D860" s="277"/>
      <c r="E860" s="278">
        <f>SQRT(((B860*'Fig. 2.7'!$B$19)^2)+((C860*'Fig. 2.7'!$C$19)^2)+(2*B860*C860*'Fig. 2.7'!$B$19*'Fig. 2.7'!$C$19*'Fig. 2.7'!$B$21))</f>
        <v>15.531433578418762</v>
      </c>
      <c r="F860" s="278">
        <f>+(B860*'Fig. 2.7'!$B$18)+(C860*'Fig. 2.7'!$C$18)</f>
        <v>10.130741666666674</v>
      </c>
    </row>
    <row r="861" spans="2:6" x14ac:dyDescent="0.5">
      <c r="B861" s="276">
        <f t="shared" si="30"/>
        <v>0.84000000000000064</v>
      </c>
      <c r="C861" s="276">
        <f t="shared" si="31"/>
        <v>0.15999999999999936</v>
      </c>
      <c r="D861" s="277"/>
      <c r="E861" s="278">
        <f>SQRT(((B861*'Fig. 2.7'!$B$19)^2)+((C861*'Fig. 2.7'!$C$19)^2)+(2*B861*C861*'Fig. 2.7'!$B$19*'Fig. 2.7'!$C$19*'Fig. 2.7'!$B$21))</f>
        <v>15.554149912970237</v>
      </c>
      <c r="F861" s="278">
        <f>+(B861*'Fig. 2.7'!$B$18)+(C861*'Fig. 2.7'!$C$18)</f>
        <v>10.140333333333341</v>
      </c>
    </row>
    <row r="862" spans="2:6" x14ac:dyDescent="0.5">
      <c r="B862" s="276">
        <f t="shared" si="30"/>
        <v>0.84100000000000064</v>
      </c>
      <c r="C862" s="276">
        <f t="shared" si="31"/>
        <v>0.15899999999999936</v>
      </c>
      <c r="D862" s="277"/>
      <c r="E862" s="278">
        <f>SQRT(((B862*'Fig. 2.7'!$B$19)^2)+((C862*'Fig. 2.7'!$C$19)^2)+(2*B862*C862*'Fig. 2.7'!$B$19*'Fig. 2.7'!$C$19*'Fig. 2.7'!$B$21))</f>
        <v>15.576867368407392</v>
      </c>
      <c r="F862" s="278">
        <f>+(B862*'Fig. 2.7'!$B$18)+(C862*'Fig. 2.7'!$C$18)</f>
        <v>10.149925000000009</v>
      </c>
    </row>
    <row r="863" spans="2:6" x14ac:dyDescent="0.5">
      <c r="B863" s="276">
        <f t="shared" si="30"/>
        <v>0.84200000000000064</v>
      </c>
      <c r="C863" s="276">
        <f t="shared" si="31"/>
        <v>0.15799999999999936</v>
      </c>
      <c r="D863" s="277"/>
      <c r="E863" s="278">
        <f>SQRT(((B863*'Fig. 2.7'!$B$19)^2)+((C863*'Fig. 2.7'!$C$19)^2)+(2*B863*C863*'Fig. 2.7'!$B$19*'Fig. 2.7'!$C$19*'Fig. 2.7'!$B$21))</f>
        <v>15.599585939833242</v>
      </c>
      <c r="F863" s="278">
        <f>+(B863*'Fig. 2.7'!$B$18)+(C863*'Fig. 2.7'!$C$18)</f>
        <v>10.159516666666676</v>
      </c>
    </row>
    <row r="864" spans="2:6" x14ac:dyDescent="0.5">
      <c r="B864" s="276">
        <f t="shared" si="30"/>
        <v>0.84300000000000064</v>
      </c>
      <c r="C864" s="276">
        <f t="shared" si="31"/>
        <v>0.15699999999999936</v>
      </c>
      <c r="D864" s="277"/>
      <c r="E864" s="278">
        <f>SQRT(((B864*'Fig. 2.7'!$B$19)^2)+((C864*'Fig. 2.7'!$C$19)^2)+(2*B864*C864*'Fig. 2.7'!$B$19*'Fig. 2.7'!$C$19*'Fig. 2.7'!$B$21))</f>
        <v>15.622305622379036</v>
      </c>
      <c r="F864" s="278">
        <f>+(B864*'Fig. 2.7'!$B$18)+(C864*'Fig. 2.7'!$C$18)</f>
        <v>10.169108333333343</v>
      </c>
    </row>
    <row r="865" spans="2:6" x14ac:dyDescent="0.5">
      <c r="B865" s="276">
        <f t="shared" si="30"/>
        <v>0.84400000000000064</v>
      </c>
      <c r="C865" s="276">
        <f t="shared" si="31"/>
        <v>0.15599999999999936</v>
      </c>
      <c r="D865" s="277"/>
      <c r="E865" s="278">
        <f>SQRT(((B865*'Fig. 2.7'!$B$19)^2)+((C865*'Fig. 2.7'!$C$19)^2)+(2*B865*C865*'Fig. 2.7'!$B$19*'Fig. 2.7'!$C$19*'Fig. 2.7'!$B$21))</f>
        <v>15.645026411204078</v>
      </c>
      <c r="F865" s="278">
        <f>+(B865*'Fig. 2.7'!$B$18)+(C865*'Fig. 2.7'!$C$18)</f>
        <v>10.178700000000008</v>
      </c>
    </row>
    <row r="866" spans="2:6" x14ac:dyDescent="0.5">
      <c r="B866" s="276">
        <f t="shared" si="30"/>
        <v>0.84500000000000064</v>
      </c>
      <c r="C866" s="276">
        <f t="shared" si="31"/>
        <v>0.15499999999999936</v>
      </c>
      <c r="D866" s="277"/>
      <c r="E866" s="278">
        <f>SQRT(((B866*'Fig. 2.7'!$B$19)^2)+((C866*'Fig. 2.7'!$C$19)^2)+(2*B866*C866*'Fig. 2.7'!$B$19*'Fig. 2.7'!$C$19*'Fig. 2.7'!$B$21))</f>
        <v>15.667748301495518</v>
      </c>
      <c r="F866" s="278">
        <f>+(B866*'Fig. 2.7'!$B$18)+(C866*'Fig. 2.7'!$C$18)</f>
        <v>10.188291666666675</v>
      </c>
    </row>
    <row r="867" spans="2:6" x14ac:dyDescent="0.5">
      <c r="B867" s="276">
        <f t="shared" si="30"/>
        <v>0.84600000000000064</v>
      </c>
      <c r="C867" s="276">
        <f t="shared" si="31"/>
        <v>0.15399999999999936</v>
      </c>
      <c r="D867" s="277"/>
      <c r="E867" s="278">
        <f>SQRT(((B867*'Fig. 2.7'!$B$19)^2)+((C867*'Fig. 2.7'!$C$19)^2)+(2*B867*C867*'Fig. 2.7'!$B$19*'Fig. 2.7'!$C$19*'Fig. 2.7'!$B$21))</f>
        <v>15.690471288468137</v>
      </c>
      <c r="F867" s="278">
        <f>+(B867*'Fig. 2.7'!$B$18)+(C867*'Fig. 2.7'!$C$18)</f>
        <v>10.197883333333342</v>
      </c>
    </row>
    <row r="868" spans="2:6" x14ac:dyDescent="0.5">
      <c r="B868" s="276">
        <f t="shared" si="30"/>
        <v>0.84700000000000064</v>
      </c>
      <c r="C868" s="276">
        <f t="shared" si="31"/>
        <v>0.15299999999999936</v>
      </c>
      <c r="D868" s="277"/>
      <c r="E868" s="278">
        <f>SQRT(((B868*'Fig. 2.7'!$B$19)^2)+((C868*'Fig. 2.7'!$C$19)^2)+(2*B868*C868*'Fig. 2.7'!$B$19*'Fig. 2.7'!$C$19*'Fig. 2.7'!$B$21))</f>
        <v>15.713195367364174</v>
      </c>
      <c r="F868" s="278">
        <f>+(B868*'Fig. 2.7'!$B$18)+(C868*'Fig. 2.7'!$C$18)</f>
        <v>10.207475000000008</v>
      </c>
    </row>
    <row r="869" spans="2:6" x14ac:dyDescent="0.5">
      <c r="B869" s="276">
        <f t="shared" si="30"/>
        <v>0.84800000000000064</v>
      </c>
      <c r="C869" s="276">
        <f t="shared" si="31"/>
        <v>0.15199999999999936</v>
      </c>
      <c r="D869" s="277"/>
      <c r="E869" s="278">
        <f>SQRT(((B869*'Fig. 2.7'!$B$19)^2)+((C869*'Fig. 2.7'!$C$19)^2)+(2*B869*C869*'Fig. 2.7'!$B$19*'Fig. 2.7'!$C$19*'Fig. 2.7'!$B$21))</f>
        <v>15.735920533453136</v>
      </c>
      <c r="F869" s="278">
        <f>+(B869*'Fig. 2.7'!$B$18)+(C869*'Fig. 2.7'!$C$18)</f>
        <v>10.217066666666675</v>
      </c>
    </row>
    <row r="870" spans="2:6" x14ac:dyDescent="0.5">
      <c r="B870" s="276">
        <f t="shared" si="30"/>
        <v>0.84900000000000064</v>
      </c>
      <c r="C870" s="276">
        <f t="shared" si="31"/>
        <v>0.15099999999999936</v>
      </c>
      <c r="D870" s="277"/>
      <c r="E870" s="278">
        <f>SQRT(((B870*'Fig. 2.7'!$B$19)^2)+((C870*'Fig. 2.7'!$C$19)^2)+(2*B870*C870*'Fig. 2.7'!$B$19*'Fig. 2.7'!$C$19*'Fig. 2.7'!$B$21))</f>
        <v>15.758646782031565</v>
      </c>
      <c r="F870" s="278">
        <f>+(B870*'Fig. 2.7'!$B$18)+(C870*'Fig. 2.7'!$C$18)</f>
        <v>10.226658333333342</v>
      </c>
    </row>
    <row r="871" spans="2:6" x14ac:dyDescent="0.5">
      <c r="B871" s="276">
        <f t="shared" si="30"/>
        <v>0.85000000000000064</v>
      </c>
      <c r="C871" s="276">
        <f t="shared" si="31"/>
        <v>0.14999999999999936</v>
      </c>
      <c r="D871" s="277"/>
      <c r="E871" s="278">
        <f>SQRT(((B871*'Fig. 2.7'!$B$19)^2)+((C871*'Fig. 2.7'!$C$19)^2)+(2*B871*C871*'Fig. 2.7'!$B$19*'Fig. 2.7'!$C$19*'Fig. 2.7'!$B$21))</f>
        <v>15.781374108422895</v>
      </c>
      <c r="F871" s="278">
        <f>+(B871*'Fig. 2.7'!$B$18)+(C871*'Fig. 2.7'!$C$18)</f>
        <v>10.236250000000007</v>
      </c>
    </row>
    <row r="872" spans="2:6" x14ac:dyDescent="0.5">
      <c r="B872" s="276">
        <f t="shared" si="30"/>
        <v>0.85100000000000064</v>
      </c>
      <c r="C872" s="276">
        <f t="shared" si="31"/>
        <v>0.14899999999999936</v>
      </c>
      <c r="D872" s="277"/>
      <c r="E872" s="278">
        <f>SQRT(((B872*'Fig. 2.7'!$B$19)^2)+((C872*'Fig. 2.7'!$C$19)^2)+(2*B872*C872*'Fig. 2.7'!$B$19*'Fig. 2.7'!$C$19*'Fig. 2.7'!$B$21))</f>
        <v>15.804102507977223</v>
      </c>
      <c r="F872" s="278">
        <f>+(B872*'Fig. 2.7'!$B$18)+(C872*'Fig. 2.7'!$C$18)</f>
        <v>10.245841666666674</v>
      </c>
    </row>
    <row r="873" spans="2:6" x14ac:dyDescent="0.5">
      <c r="B873" s="276">
        <f t="shared" si="30"/>
        <v>0.85200000000000065</v>
      </c>
      <c r="C873" s="276">
        <f t="shared" si="31"/>
        <v>0.14799999999999935</v>
      </c>
      <c r="D873" s="277"/>
      <c r="E873" s="278">
        <f>SQRT(((B873*'Fig. 2.7'!$B$19)^2)+((C873*'Fig. 2.7'!$C$19)^2)+(2*B873*C873*'Fig. 2.7'!$B$19*'Fig. 2.7'!$C$19*'Fig. 2.7'!$B$21))</f>
        <v>15.826831976071151</v>
      </c>
      <c r="F873" s="278">
        <f>+(B873*'Fig. 2.7'!$B$18)+(C873*'Fig. 2.7'!$C$18)</f>
        <v>10.255433333333341</v>
      </c>
    </row>
    <row r="874" spans="2:6" x14ac:dyDescent="0.5">
      <c r="B874" s="276">
        <f t="shared" ref="B874:B937" si="32">+B873+0.001</f>
        <v>0.85300000000000065</v>
      </c>
      <c r="C874" s="276">
        <f t="shared" ref="C874:C937" si="33">1-B874</f>
        <v>0.14699999999999935</v>
      </c>
      <c r="D874" s="277"/>
      <c r="E874" s="278">
        <f>SQRT(((B874*'Fig. 2.7'!$B$19)^2)+((C874*'Fig. 2.7'!$C$19)^2)+(2*B874*C874*'Fig. 2.7'!$B$19*'Fig. 2.7'!$C$19*'Fig. 2.7'!$B$21))</f>
        <v>15.849562508107585</v>
      </c>
      <c r="F874" s="278">
        <f>+(B874*'Fig. 2.7'!$B$18)+(C874*'Fig. 2.7'!$C$18)</f>
        <v>10.265025000000009</v>
      </c>
    </row>
    <row r="875" spans="2:6" x14ac:dyDescent="0.5">
      <c r="B875" s="276">
        <f t="shared" si="32"/>
        <v>0.85400000000000065</v>
      </c>
      <c r="C875" s="276">
        <f t="shared" si="33"/>
        <v>0.14599999999999935</v>
      </c>
      <c r="D875" s="277"/>
      <c r="E875" s="278">
        <f>SQRT(((B875*'Fig. 2.7'!$B$19)^2)+((C875*'Fig. 2.7'!$C$19)^2)+(2*B875*C875*'Fig. 2.7'!$B$19*'Fig. 2.7'!$C$19*'Fig. 2.7'!$B$21))</f>
        <v>15.872294099515534</v>
      </c>
      <c r="F875" s="278">
        <f>+(B875*'Fig. 2.7'!$B$18)+(C875*'Fig. 2.7'!$C$18)</f>
        <v>10.274616666666676</v>
      </c>
    </row>
    <row r="876" spans="2:6" x14ac:dyDescent="0.5">
      <c r="B876" s="276">
        <f t="shared" si="32"/>
        <v>0.85500000000000065</v>
      </c>
      <c r="C876" s="276">
        <f t="shared" si="33"/>
        <v>0.14499999999999935</v>
      </c>
      <c r="D876" s="277"/>
      <c r="E876" s="278">
        <f>SQRT(((B876*'Fig. 2.7'!$B$19)^2)+((C876*'Fig. 2.7'!$C$19)^2)+(2*B876*C876*'Fig. 2.7'!$B$19*'Fig. 2.7'!$C$19*'Fig. 2.7'!$B$21))</f>
        <v>15.895026745749961</v>
      </c>
      <c r="F876" s="278">
        <f>+(B876*'Fig. 2.7'!$B$18)+(C876*'Fig. 2.7'!$C$18)</f>
        <v>10.284208333333343</v>
      </c>
    </row>
    <row r="877" spans="2:6" x14ac:dyDescent="0.5">
      <c r="B877" s="276">
        <f t="shared" si="32"/>
        <v>0.85600000000000065</v>
      </c>
      <c r="C877" s="276">
        <f t="shared" si="33"/>
        <v>0.14399999999999935</v>
      </c>
      <c r="D877" s="277"/>
      <c r="E877" s="278">
        <f>SQRT(((B877*'Fig. 2.7'!$B$19)^2)+((C877*'Fig. 2.7'!$C$19)^2)+(2*B877*C877*'Fig. 2.7'!$B$19*'Fig. 2.7'!$C$19*'Fig. 2.7'!$B$21))</f>
        <v>15.91776044229157</v>
      </c>
      <c r="F877" s="278">
        <f>+(B877*'Fig. 2.7'!$B$18)+(C877*'Fig. 2.7'!$C$18)</f>
        <v>10.293800000000008</v>
      </c>
    </row>
    <row r="878" spans="2:6" x14ac:dyDescent="0.5">
      <c r="B878" s="276">
        <f t="shared" si="32"/>
        <v>0.85700000000000065</v>
      </c>
      <c r="C878" s="276">
        <f t="shared" si="33"/>
        <v>0.14299999999999935</v>
      </c>
      <c r="D878" s="277"/>
      <c r="E878" s="278">
        <f>SQRT(((B878*'Fig. 2.7'!$B$19)^2)+((C878*'Fig. 2.7'!$C$19)^2)+(2*B878*C878*'Fig. 2.7'!$B$19*'Fig. 2.7'!$C$19*'Fig. 2.7'!$B$21))</f>
        <v>15.940495184646645</v>
      </c>
      <c r="F878" s="278">
        <f>+(B878*'Fig. 2.7'!$B$18)+(C878*'Fig. 2.7'!$C$18)</f>
        <v>10.303391666666675</v>
      </c>
    </row>
    <row r="879" spans="2:6" x14ac:dyDescent="0.5">
      <c r="B879" s="276">
        <f t="shared" si="32"/>
        <v>0.85800000000000065</v>
      </c>
      <c r="C879" s="276">
        <f t="shared" si="33"/>
        <v>0.14199999999999935</v>
      </c>
      <c r="D879" s="277"/>
      <c r="E879" s="278">
        <f>SQRT(((B879*'Fig. 2.7'!$B$19)^2)+((C879*'Fig. 2.7'!$C$19)^2)+(2*B879*C879*'Fig. 2.7'!$B$19*'Fig. 2.7'!$C$19*'Fig. 2.7'!$B$21))</f>
        <v>15.963230968346865</v>
      </c>
      <c r="F879" s="278">
        <f>+(B879*'Fig. 2.7'!$B$18)+(C879*'Fig. 2.7'!$C$18)</f>
        <v>10.312983333333342</v>
      </c>
    </row>
    <row r="880" spans="2:6" x14ac:dyDescent="0.5">
      <c r="B880" s="276">
        <f t="shared" si="32"/>
        <v>0.85900000000000065</v>
      </c>
      <c r="C880" s="276">
        <f t="shared" si="33"/>
        <v>0.14099999999999935</v>
      </c>
      <c r="D880" s="277"/>
      <c r="E880" s="278">
        <f>SQRT(((B880*'Fig. 2.7'!$B$19)^2)+((C880*'Fig. 2.7'!$C$19)^2)+(2*B880*C880*'Fig. 2.7'!$B$19*'Fig. 2.7'!$C$19*'Fig. 2.7'!$B$21))</f>
        <v>15.985967788949115</v>
      </c>
      <c r="F880" s="278">
        <f>+(B880*'Fig. 2.7'!$B$18)+(C880*'Fig. 2.7'!$C$18)</f>
        <v>10.322575000000009</v>
      </c>
    </row>
    <row r="881" spans="2:6" x14ac:dyDescent="0.5">
      <c r="B881" s="276">
        <f t="shared" si="32"/>
        <v>0.86000000000000065</v>
      </c>
      <c r="C881" s="276">
        <f t="shared" si="33"/>
        <v>0.13999999999999935</v>
      </c>
      <c r="D881" s="277"/>
      <c r="E881" s="278">
        <f>SQRT(((B881*'Fig. 2.7'!$B$19)^2)+((C881*'Fig. 2.7'!$C$19)^2)+(2*B881*C881*'Fig. 2.7'!$B$19*'Fig. 2.7'!$C$19*'Fig. 2.7'!$B$21))</f>
        <v>16.008705642035331</v>
      </c>
      <c r="F881" s="278">
        <f>+(B881*'Fig. 2.7'!$B$18)+(C881*'Fig. 2.7'!$C$18)</f>
        <v>10.332166666666676</v>
      </c>
    </row>
    <row r="882" spans="2:6" x14ac:dyDescent="0.5">
      <c r="B882" s="276">
        <f t="shared" si="32"/>
        <v>0.86100000000000065</v>
      </c>
      <c r="C882" s="276">
        <f t="shared" si="33"/>
        <v>0.13899999999999935</v>
      </c>
      <c r="D882" s="277"/>
      <c r="E882" s="278">
        <f>SQRT(((B882*'Fig. 2.7'!$B$19)^2)+((C882*'Fig. 2.7'!$C$19)^2)+(2*B882*C882*'Fig. 2.7'!$B$19*'Fig. 2.7'!$C$19*'Fig. 2.7'!$B$21))</f>
        <v>16.031444523212308</v>
      </c>
      <c r="F882" s="278">
        <f>+(B882*'Fig. 2.7'!$B$18)+(C882*'Fig. 2.7'!$C$18)</f>
        <v>10.341758333333342</v>
      </c>
    </row>
    <row r="883" spans="2:6" x14ac:dyDescent="0.5">
      <c r="B883" s="276">
        <f t="shared" si="32"/>
        <v>0.86200000000000065</v>
      </c>
      <c r="C883" s="276">
        <f t="shared" si="33"/>
        <v>0.13799999999999935</v>
      </c>
      <c r="D883" s="277"/>
      <c r="E883" s="278">
        <f>SQRT(((B883*'Fig. 2.7'!$B$19)^2)+((C883*'Fig. 2.7'!$C$19)^2)+(2*B883*C883*'Fig. 2.7'!$B$19*'Fig. 2.7'!$C$19*'Fig. 2.7'!$B$21))</f>
        <v>16.054184428111526</v>
      </c>
      <c r="F883" s="278">
        <f>+(B883*'Fig. 2.7'!$B$18)+(C883*'Fig. 2.7'!$C$18)</f>
        <v>10.351350000000007</v>
      </c>
    </row>
    <row r="884" spans="2:6" x14ac:dyDescent="0.5">
      <c r="B884" s="276">
        <f t="shared" si="32"/>
        <v>0.86300000000000066</v>
      </c>
      <c r="C884" s="276">
        <f t="shared" si="33"/>
        <v>0.13699999999999934</v>
      </c>
      <c r="D884" s="277"/>
      <c r="E884" s="278">
        <f>SQRT(((B884*'Fig. 2.7'!$B$19)^2)+((C884*'Fig. 2.7'!$C$19)^2)+(2*B884*C884*'Fig. 2.7'!$B$19*'Fig. 2.7'!$C$19*'Fig. 2.7'!$B$21))</f>
        <v>16.076925352389008</v>
      </c>
      <c r="F884" s="278">
        <f>+(B884*'Fig. 2.7'!$B$18)+(C884*'Fig. 2.7'!$C$18)</f>
        <v>10.360941666666674</v>
      </c>
    </row>
    <row r="885" spans="2:6" x14ac:dyDescent="0.5">
      <c r="B885" s="276">
        <f t="shared" si="32"/>
        <v>0.86400000000000066</v>
      </c>
      <c r="C885" s="276">
        <f t="shared" si="33"/>
        <v>0.13599999999999934</v>
      </c>
      <c r="D885" s="277"/>
      <c r="E885" s="278">
        <f>SQRT(((B885*'Fig. 2.7'!$B$19)^2)+((C885*'Fig. 2.7'!$C$19)^2)+(2*B885*C885*'Fig. 2.7'!$B$19*'Fig. 2.7'!$C$19*'Fig. 2.7'!$B$21))</f>
        <v>16.099667291725098</v>
      </c>
      <c r="F885" s="278">
        <f>+(B885*'Fig. 2.7'!$B$18)+(C885*'Fig. 2.7'!$C$18)</f>
        <v>10.370533333333341</v>
      </c>
    </row>
    <row r="886" spans="2:6" x14ac:dyDescent="0.5">
      <c r="B886" s="276">
        <f t="shared" si="32"/>
        <v>0.86500000000000066</v>
      </c>
      <c r="C886" s="276">
        <f t="shared" si="33"/>
        <v>0.13499999999999934</v>
      </c>
      <c r="D886" s="277"/>
      <c r="E886" s="278">
        <f>SQRT(((B886*'Fig. 2.7'!$B$19)^2)+((C886*'Fig. 2.7'!$C$19)^2)+(2*B886*C886*'Fig. 2.7'!$B$19*'Fig. 2.7'!$C$19*'Fig. 2.7'!$B$21))</f>
        <v>16.122410241824337</v>
      </c>
      <c r="F886" s="278">
        <f>+(B886*'Fig. 2.7'!$B$18)+(C886*'Fig. 2.7'!$C$18)</f>
        <v>10.380125000000008</v>
      </c>
    </row>
    <row r="887" spans="2:6" x14ac:dyDescent="0.5">
      <c r="B887" s="276">
        <f t="shared" si="32"/>
        <v>0.86600000000000066</v>
      </c>
      <c r="C887" s="276">
        <f t="shared" si="33"/>
        <v>0.13399999999999934</v>
      </c>
      <c r="D887" s="277"/>
      <c r="E887" s="278">
        <f>SQRT(((B887*'Fig. 2.7'!$B$19)^2)+((C887*'Fig. 2.7'!$C$19)^2)+(2*B887*C887*'Fig. 2.7'!$B$19*'Fig. 2.7'!$C$19*'Fig. 2.7'!$B$21))</f>
        <v>16.14515419841528</v>
      </c>
      <c r="F887" s="278">
        <f>+(B887*'Fig. 2.7'!$B$18)+(C887*'Fig. 2.7'!$C$18)</f>
        <v>10.389716666666676</v>
      </c>
    </row>
    <row r="888" spans="2:6" x14ac:dyDescent="0.5">
      <c r="B888" s="276">
        <f t="shared" si="32"/>
        <v>0.86700000000000066</v>
      </c>
      <c r="C888" s="276">
        <f t="shared" si="33"/>
        <v>0.13299999999999934</v>
      </c>
      <c r="D888" s="277"/>
      <c r="E888" s="278">
        <f>SQRT(((B888*'Fig. 2.7'!$B$19)^2)+((C888*'Fig. 2.7'!$C$19)^2)+(2*B888*C888*'Fig. 2.7'!$B$19*'Fig. 2.7'!$C$19*'Fig. 2.7'!$B$21))</f>
        <v>16.167899157250318</v>
      </c>
      <c r="F888" s="278">
        <f>+(B888*'Fig. 2.7'!$B$18)+(C888*'Fig. 2.7'!$C$18)</f>
        <v>10.399308333333341</v>
      </c>
    </row>
    <row r="889" spans="2:6" x14ac:dyDescent="0.5">
      <c r="B889" s="276">
        <f t="shared" si="32"/>
        <v>0.86800000000000066</v>
      </c>
      <c r="C889" s="276">
        <f t="shared" si="33"/>
        <v>0.13199999999999934</v>
      </c>
      <c r="D889" s="277"/>
      <c r="E889" s="278">
        <f>SQRT(((B889*'Fig. 2.7'!$B$19)^2)+((C889*'Fig. 2.7'!$C$19)^2)+(2*B889*C889*'Fig. 2.7'!$B$19*'Fig. 2.7'!$C$19*'Fig. 2.7'!$B$21))</f>
        <v>16.190645114105543</v>
      </c>
      <c r="F889" s="278">
        <f>+(B889*'Fig. 2.7'!$B$18)+(C889*'Fig. 2.7'!$C$18)</f>
        <v>10.408900000000008</v>
      </c>
    </row>
    <row r="890" spans="2:6" x14ac:dyDescent="0.5">
      <c r="B890" s="276">
        <f t="shared" si="32"/>
        <v>0.86900000000000066</v>
      </c>
      <c r="C890" s="276">
        <f t="shared" si="33"/>
        <v>0.13099999999999934</v>
      </c>
      <c r="D890" s="277"/>
      <c r="E890" s="278">
        <f>SQRT(((B890*'Fig. 2.7'!$B$19)^2)+((C890*'Fig. 2.7'!$C$19)^2)+(2*B890*C890*'Fig. 2.7'!$B$19*'Fig. 2.7'!$C$19*'Fig. 2.7'!$B$21))</f>
        <v>16.213392064780532</v>
      </c>
      <c r="F890" s="278">
        <f>+(B890*'Fig. 2.7'!$B$18)+(C890*'Fig. 2.7'!$C$18)</f>
        <v>10.418491666666675</v>
      </c>
    </row>
    <row r="891" spans="2:6" x14ac:dyDescent="0.5">
      <c r="B891" s="276">
        <f t="shared" si="32"/>
        <v>0.87000000000000066</v>
      </c>
      <c r="C891" s="276">
        <f t="shared" si="33"/>
        <v>0.12999999999999934</v>
      </c>
      <c r="D891" s="277"/>
      <c r="E891" s="278">
        <f>SQRT(((B891*'Fig. 2.7'!$B$19)^2)+((C891*'Fig. 2.7'!$C$19)^2)+(2*B891*C891*'Fig. 2.7'!$B$19*'Fig. 2.7'!$C$19*'Fig. 2.7'!$B$21))</f>
        <v>16.236140005098257</v>
      </c>
      <c r="F891" s="278">
        <f>+(B891*'Fig. 2.7'!$B$18)+(C891*'Fig. 2.7'!$C$18)</f>
        <v>10.428083333333342</v>
      </c>
    </row>
    <row r="892" spans="2:6" x14ac:dyDescent="0.5">
      <c r="B892" s="276">
        <f t="shared" si="32"/>
        <v>0.87100000000000066</v>
      </c>
      <c r="C892" s="276">
        <f t="shared" si="33"/>
        <v>0.12899999999999934</v>
      </c>
      <c r="D892" s="277"/>
      <c r="E892" s="278">
        <f>SQRT(((B892*'Fig. 2.7'!$B$19)^2)+((C892*'Fig. 2.7'!$C$19)^2)+(2*B892*C892*'Fig. 2.7'!$B$19*'Fig. 2.7'!$C$19*'Fig. 2.7'!$B$21))</f>
        <v>16.258888930904856</v>
      </c>
      <c r="F892" s="278">
        <f>+(B892*'Fig. 2.7'!$B$18)+(C892*'Fig. 2.7'!$C$18)</f>
        <v>10.437675000000009</v>
      </c>
    </row>
    <row r="893" spans="2:6" x14ac:dyDescent="0.5">
      <c r="B893" s="276">
        <f t="shared" si="32"/>
        <v>0.87200000000000066</v>
      </c>
      <c r="C893" s="276">
        <f t="shared" si="33"/>
        <v>0.12799999999999934</v>
      </c>
      <c r="D893" s="277"/>
      <c r="E893" s="278">
        <f>SQRT(((B893*'Fig. 2.7'!$B$19)^2)+((C893*'Fig. 2.7'!$C$19)^2)+(2*B893*C893*'Fig. 2.7'!$B$19*'Fig. 2.7'!$C$19*'Fig. 2.7'!$B$21))</f>
        <v>16.281638838069519</v>
      </c>
      <c r="F893" s="278">
        <f>+(B893*'Fig. 2.7'!$B$18)+(C893*'Fig. 2.7'!$C$18)</f>
        <v>10.447266666666676</v>
      </c>
    </row>
    <row r="894" spans="2:6" x14ac:dyDescent="0.5">
      <c r="B894" s="276">
        <f t="shared" si="32"/>
        <v>0.87300000000000066</v>
      </c>
      <c r="C894" s="276">
        <f t="shared" si="33"/>
        <v>0.12699999999999934</v>
      </c>
      <c r="D894" s="277"/>
      <c r="E894" s="278">
        <f>SQRT(((B894*'Fig. 2.7'!$B$19)^2)+((C894*'Fig. 2.7'!$C$19)^2)+(2*B894*C894*'Fig. 2.7'!$B$19*'Fig. 2.7'!$C$19*'Fig. 2.7'!$B$21))</f>
        <v>16.304389722484313</v>
      </c>
      <c r="F894" s="278">
        <f>+(B894*'Fig. 2.7'!$B$18)+(C894*'Fig. 2.7'!$C$18)</f>
        <v>10.456858333333342</v>
      </c>
    </row>
    <row r="895" spans="2:6" x14ac:dyDescent="0.5">
      <c r="B895" s="276">
        <f t="shared" si="32"/>
        <v>0.87400000000000067</v>
      </c>
      <c r="C895" s="276">
        <f t="shared" si="33"/>
        <v>0.12599999999999933</v>
      </c>
      <c r="D895" s="277"/>
      <c r="E895" s="278">
        <f>SQRT(((B895*'Fig. 2.7'!$B$19)^2)+((C895*'Fig. 2.7'!$C$19)^2)+(2*B895*C895*'Fig. 2.7'!$B$19*'Fig. 2.7'!$C$19*'Fig. 2.7'!$B$21))</f>
        <v>16.327141580064009</v>
      </c>
      <c r="F895" s="278">
        <f>+(B895*'Fig. 2.7'!$B$18)+(C895*'Fig. 2.7'!$C$18)</f>
        <v>10.466450000000009</v>
      </c>
    </row>
    <row r="896" spans="2:6" x14ac:dyDescent="0.5">
      <c r="B896" s="276">
        <f t="shared" si="32"/>
        <v>0.87500000000000067</v>
      </c>
      <c r="C896" s="276">
        <f t="shared" si="33"/>
        <v>0.12499999999999933</v>
      </c>
      <c r="D896" s="277"/>
      <c r="E896" s="278">
        <f>SQRT(((B896*'Fig. 2.7'!$B$19)^2)+((C896*'Fig. 2.7'!$C$19)^2)+(2*B896*C896*'Fig. 2.7'!$B$19*'Fig. 2.7'!$C$19*'Fig. 2.7'!$B$21))</f>
        <v>16.349894406745964</v>
      </c>
      <c r="F896" s="278">
        <f>+(B896*'Fig. 2.7'!$B$18)+(C896*'Fig. 2.7'!$C$18)</f>
        <v>10.476041666666676</v>
      </c>
    </row>
    <row r="897" spans="2:6" x14ac:dyDescent="0.5">
      <c r="B897" s="276">
        <f t="shared" si="32"/>
        <v>0.87600000000000067</v>
      </c>
      <c r="C897" s="276">
        <f t="shared" si="33"/>
        <v>0.12399999999999933</v>
      </c>
      <c r="D897" s="277"/>
      <c r="E897" s="278">
        <f>SQRT(((B897*'Fig. 2.7'!$B$19)^2)+((C897*'Fig. 2.7'!$C$19)^2)+(2*B897*C897*'Fig. 2.7'!$B$19*'Fig. 2.7'!$C$19*'Fig. 2.7'!$B$21))</f>
        <v>16.372648198489934</v>
      </c>
      <c r="F897" s="278">
        <f>+(B897*'Fig. 2.7'!$B$18)+(C897*'Fig. 2.7'!$C$18)</f>
        <v>10.485633333333343</v>
      </c>
    </row>
    <row r="898" spans="2:6" x14ac:dyDescent="0.5">
      <c r="B898" s="276">
        <f t="shared" si="32"/>
        <v>0.87700000000000067</v>
      </c>
      <c r="C898" s="276">
        <f t="shared" si="33"/>
        <v>0.12299999999999933</v>
      </c>
      <c r="D898" s="277"/>
      <c r="E898" s="278">
        <f>SQRT(((B898*'Fig. 2.7'!$B$19)^2)+((C898*'Fig. 2.7'!$C$19)^2)+(2*B898*C898*'Fig. 2.7'!$B$19*'Fig. 2.7'!$C$19*'Fig. 2.7'!$B$21))</f>
        <v>16.395402951277934</v>
      </c>
      <c r="F898" s="278">
        <f>+(B898*'Fig. 2.7'!$B$18)+(C898*'Fig. 2.7'!$C$18)</f>
        <v>10.495225000000008</v>
      </c>
    </row>
    <row r="899" spans="2:6" x14ac:dyDescent="0.5">
      <c r="B899" s="276">
        <f t="shared" si="32"/>
        <v>0.87800000000000067</v>
      </c>
      <c r="C899" s="276">
        <f t="shared" si="33"/>
        <v>0.12199999999999933</v>
      </c>
      <c r="D899" s="277"/>
      <c r="E899" s="278">
        <f>SQRT(((B899*'Fig. 2.7'!$B$19)^2)+((C899*'Fig. 2.7'!$C$19)^2)+(2*B899*C899*'Fig. 2.7'!$B$19*'Fig. 2.7'!$C$19*'Fig. 2.7'!$B$21))</f>
        <v>16.418158661114092</v>
      </c>
      <c r="F899" s="278">
        <f>+(B899*'Fig. 2.7'!$B$18)+(C899*'Fig. 2.7'!$C$18)</f>
        <v>10.504816666666674</v>
      </c>
    </row>
    <row r="900" spans="2:6" x14ac:dyDescent="0.5">
      <c r="B900" s="276">
        <f t="shared" si="32"/>
        <v>0.87900000000000067</v>
      </c>
      <c r="C900" s="276">
        <f t="shared" si="33"/>
        <v>0.12099999999999933</v>
      </c>
      <c r="D900" s="277"/>
      <c r="E900" s="278">
        <f>SQRT(((B900*'Fig. 2.7'!$B$19)^2)+((C900*'Fig. 2.7'!$C$19)^2)+(2*B900*C900*'Fig. 2.7'!$B$19*'Fig. 2.7'!$C$19*'Fig. 2.7'!$B$21))</f>
        <v>16.440915324024477</v>
      </c>
      <c r="F900" s="278">
        <f>+(B900*'Fig. 2.7'!$B$18)+(C900*'Fig. 2.7'!$C$18)</f>
        <v>10.514408333333341</v>
      </c>
    </row>
    <row r="901" spans="2:6" x14ac:dyDescent="0.5">
      <c r="B901" s="276">
        <f t="shared" si="32"/>
        <v>0.88000000000000067</v>
      </c>
      <c r="C901" s="276">
        <f t="shared" si="33"/>
        <v>0.11999999999999933</v>
      </c>
      <c r="D901" s="277"/>
      <c r="E901" s="278">
        <f>SQRT(((B901*'Fig. 2.7'!$B$19)^2)+((C901*'Fig. 2.7'!$C$19)^2)+(2*B901*C901*'Fig. 2.7'!$B$19*'Fig. 2.7'!$C$19*'Fig. 2.7'!$B$21))</f>
        <v>16.463672936056984</v>
      </c>
      <c r="F901" s="278">
        <f>+(B901*'Fig. 2.7'!$B$18)+(C901*'Fig. 2.7'!$C$18)</f>
        <v>10.524000000000008</v>
      </c>
    </row>
    <row r="902" spans="2:6" x14ac:dyDescent="0.5">
      <c r="B902" s="276">
        <f t="shared" si="32"/>
        <v>0.88100000000000067</v>
      </c>
      <c r="C902" s="276">
        <f t="shared" si="33"/>
        <v>0.11899999999999933</v>
      </c>
      <c r="D902" s="277"/>
      <c r="E902" s="278">
        <f>SQRT(((B902*'Fig. 2.7'!$B$19)^2)+((C902*'Fig. 2.7'!$C$19)^2)+(2*B902*C902*'Fig. 2.7'!$B$19*'Fig. 2.7'!$C$19*'Fig. 2.7'!$B$21))</f>
        <v>16.486431493281135</v>
      </c>
      <c r="F902" s="278">
        <f>+(B902*'Fig. 2.7'!$B$18)+(C902*'Fig. 2.7'!$C$18)</f>
        <v>10.533591666666675</v>
      </c>
    </row>
    <row r="903" spans="2:6" x14ac:dyDescent="0.5">
      <c r="B903" s="276">
        <f t="shared" si="32"/>
        <v>0.88200000000000067</v>
      </c>
      <c r="C903" s="276">
        <f t="shared" si="33"/>
        <v>0.11799999999999933</v>
      </c>
      <c r="D903" s="277"/>
      <c r="E903" s="278">
        <f>SQRT(((B903*'Fig. 2.7'!$B$19)^2)+((C903*'Fig. 2.7'!$C$19)^2)+(2*B903*C903*'Fig. 2.7'!$B$19*'Fig. 2.7'!$C$19*'Fig. 2.7'!$B$21))</f>
        <v>16.509190991787992</v>
      </c>
      <c r="F903" s="278">
        <f>+(B903*'Fig. 2.7'!$B$18)+(C903*'Fig. 2.7'!$C$18)</f>
        <v>10.543183333333342</v>
      </c>
    </row>
    <row r="904" spans="2:6" x14ac:dyDescent="0.5">
      <c r="B904" s="276">
        <f t="shared" si="32"/>
        <v>0.88300000000000067</v>
      </c>
      <c r="C904" s="276">
        <f t="shared" si="33"/>
        <v>0.11699999999999933</v>
      </c>
      <c r="D904" s="277"/>
      <c r="E904" s="278">
        <f>SQRT(((B904*'Fig. 2.7'!$B$19)^2)+((C904*'Fig. 2.7'!$C$19)^2)+(2*B904*C904*'Fig. 2.7'!$B$19*'Fig. 2.7'!$C$19*'Fig. 2.7'!$B$21))</f>
        <v>16.531951427689975</v>
      </c>
      <c r="F904" s="278">
        <f>+(B904*'Fig. 2.7'!$B$18)+(C904*'Fig. 2.7'!$C$18)</f>
        <v>10.552775000000009</v>
      </c>
    </row>
    <row r="905" spans="2:6" x14ac:dyDescent="0.5">
      <c r="B905" s="276">
        <f t="shared" si="32"/>
        <v>0.88400000000000067</v>
      </c>
      <c r="C905" s="276">
        <f t="shared" si="33"/>
        <v>0.11599999999999933</v>
      </c>
      <c r="D905" s="277"/>
      <c r="E905" s="278">
        <f>SQRT(((B905*'Fig. 2.7'!$B$19)^2)+((C905*'Fig. 2.7'!$C$19)^2)+(2*B905*C905*'Fig. 2.7'!$B$19*'Fig. 2.7'!$C$19*'Fig. 2.7'!$B$21))</f>
        <v>16.554712797120704</v>
      </c>
      <c r="F905" s="278">
        <f>+(B905*'Fig. 2.7'!$B$18)+(C905*'Fig. 2.7'!$C$18)</f>
        <v>10.562366666666675</v>
      </c>
    </row>
    <row r="906" spans="2:6" x14ac:dyDescent="0.5">
      <c r="B906" s="276">
        <f t="shared" si="32"/>
        <v>0.88500000000000068</v>
      </c>
      <c r="C906" s="276">
        <f t="shared" si="33"/>
        <v>0.11499999999999932</v>
      </c>
      <c r="D906" s="277"/>
      <c r="E906" s="278">
        <f>SQRT(((B906*'Fig. 2.7'!$B$19)^2)+((C906*'Fig. 2.7'!$C$19)^2)+(2*B906*C906*'Fig. 2.7'!$B$19*'Fig. 2.7'!$C$19*'Fig. 2.7'!$B$21))</f>
        <v>16.577475096234906</v>
      </c>
      <c r="F906" s="278">
        <f>+(B906*'Fig. 2.7'!$B$18)+(C906*'Fig. 2.7'!$C$18)</f>
        <v>10.571958333333342</v>
      </c>
    </row>
    <row r="907" spans="2:6" x14ac:dyDescent="0.5">
      <c r="B907" s="276">
        <f t="shared" si="32"/>
        <v>0.88600000000000068</v>
      </c>
      <c r="C907" s="276">
        <f t="shared" si="33"/>
        <v>0.11399999999999932</v>
      </c>
      <c r="D907" s="277"/>
      <c r="E907" s="278">
        <f>SQRT(((B907*'Fig. 2.7'!$B$19)^2)+((C907*'Fig. 2.7'!$C$19)^2)+(2*B907*C907*'Fig. 2.7'!$B$19*'Fig. 2.7'!$C$19*'Fig. 2.7'!$B$21))</f>
        <v>16.600238321208213</v>
      </c>
      <c r="F907" s="278">
        <f>+(B907*'Fig. 2.7'!$B$18)+(C907*'Fig. 2.7'!$C$18)</f>
        <v>10.581550000000009</v>
      </c>
    </row>
    <row r="908" spans="2:6" x14ac:dyDescent="0.5">
      <c r="B908" s="276">
        <f t="shared" si="32"/>
        <v>0.88700000000000068</v>
      </c>
      <c r="C908" s="276">
        <f t="shared" si="33"/>
        <v>0.11299999999999932</v>
      </c>
      <c r="D908" s="277"/>
      <c r="E908" s="278">
        <f>SQRT(((B908*'Fig. 2.7'!$B$19)^2)+((C908*'Fig. 2.7'!$C$19)^2)+(2*B908*C908*'Fig. 2.7'!$B$19*'Fig. 2.7'!$C$19*'Fig. 2.7'!$B$21))</f>
        <v>16.623002468237068</v>
      </c>
      <c r="F908" s="278">
        <f>+(B908*'Fig. 2.7'!$B$18)+(C908*'Fig. 2.7'!$C$18)</f>
        <v>10.591141666666676</v>
      </c>
    </row>
    <row r="909" spans="2:6" x14ac:dyDescent="0.5">
      <c r="B909" s="276">
        <f t="shared" si="32"/>
        <v>0.88800000000000068</v>
      </c>
      <c r="C909" s="276">
        <f t="shared" si="33"/>
        <v>0.11199999999999932</v>
      </c>
      <c r="D909" s="277"/>
      <c r="E909" s="278">
        <f>SQRT(((B909*'Fig. 2.7'!$B$19)^2)+((C909*'Fig. 2.7'!$C$19)^2)+(2*B909*C909*'Fig. 2.7'!$B$19*'Fig. 2.7'!$C$19*'Fig. 2.7'!$B$21))</f>
        <v>16.645767533538567</v>
      </c>
      <c r="F909" s="278">
        <f>+(B909*'Fig. 2.7'!$B$18)+(C909*'Fig. 2.7'!$C$18)</f>
        <v>10.600733333333343</v>
      </c>
    </row>
    <row r="910" spans="2:6" x14ac:dyDescent="0.5">
      <c r="B910" s="276">
        <f t="shared" si="32"/>
        <v>0.88900000000000068</v>
      </c>
      <c r="C910" s="276">
        <f t="shared" si="33"/>
        <v>0.11099999999999932</v>
      </c>
      <c r="D910" s="277"/>
      <c r="E910" s="278">
        <f>SQRT(((B910*'Fig. 2.7'!$B$19)^2)+((C910*'Fig. 2.7'!$C$19)^2)+(2*B910*C910*'Fig. 2.7'!$B$19*'Fig. 2.7'!$C$19*'Fig. 2.7'!$B$21))</f>
        <v>16.668533513350308</v>
      </c>
      <c r="F910" s="278">
        <f>+(B910*'Fig. 2.7'!$B$18)+(C910*'Fig. 2.7'!$C$18)</f>
        <v>10.61032500000001</v>
      </c>
    </row>
    <row r="911" spans="2:6" x14ac:dyDescent="0.5">
      <c r="B911" s="276">
        <f t="shared" si="32"/>
        <v>0.89000000000000068</v>
      </c>
      <c r="C911" s="276">
        <f t="shared" si="33"/>
        <v>0.10999999999999932</v>
      </c>
      <c r="D911" s="277"/>
      <c r="E911" s="278">
        <f>SQRT(((B911*'Fig. 2.7'!$B$19)^2)+((C911*'Fig. 2.7'!$C$19)^2)+(2*B911*C911*'Fig. 2.7'!$B$19*'Fig. 2.7'!$C$19*'Fig. 2.7'!$B$21))</f>
        <v>16.691300403930278</v>
      </c>
      <c r="F911" s="278">
        <f>+(B911*'Fig. 2.7'!$B$18)+(C911*'Fig. 2.7'!$C$18)</f>
        <v>10.619916666666676</v>
      </c>
    </row>
    <row r="912" spans="2:6" x14ac:dyDescent="0.5">
      <c r="B912" s="276">
        <f t="shared" si="32"/>
        <v>0.89100000000000068</v>
      </c>
      <c r="C912" s="276">
        <f t="shared" si="33"/>
        <v>0.10899999999999932</v>
      </c>
      <c r="D912" s="277"/>
      <c r="E912" s="278">
        <f>SQRT(((B912*'Fig. 2.7'!$B$19)^2)+((C912*'Fig. 2.7'!$C$19)^2)+(2*B912*C912*'Fig. 2.7'!$B$19*'Fig. 2.7'!$C$19*'Fig. 2.7'!$B$21))</f>
        <v>16.714068201556689</v>
      </c>
      <c r="F912" s="278">
        <f>+(B912*'Fig. 2.7'!$B$18)+(C912*'Fig. 2.7'!$C$18)</f>
        <v>10.629508333333341</v>
      </c>
    </row>
    <row r="913" spans="2:6" x14ac:dyDescent="0.5">
      <c r="B913" s="276">
        <f t="shared" si="32"/>
        <v>0.89200000000000068</v>
      </c>
      <c r="C913" s="276">
        <f t="shared" si="33"/>
        <v>0.10799999999999932</v>
      </c>
      <c r="D913" s="277"/>
      <c r="E913" s="278">
        <f>SQRT(((B913*'Fig. 2.7'!$B$19)^2)+((C913*'Fig. 2.7'!$C$19)^2)+(2*B913*C913*'Fig. 2.7'!$B$19*'Fig. 2.7'!$C$19*'Fig. 2.7'!$B$21))</f>
        <v>16.73683690252787</v>
      </c>
      <c r="F913" s="278">
        <f>+(B913*'Fig. 2.7'!$B$18)+(C913*'Fig. 2.7'!$C$18)</f>
        <v>10.639100000000008</v>
      </c>
    </row>
    <row r="914" spans="2:6" x14ac:dyDescent="0.5">
      <c r="B914" s="276">
        <f t="shared" si="32"/>
        <v>0.89300000000000068</v>
      </c>
      <c r="C914" s="276">
        <f t="shared" si="33"/>
        <v>0.10699999999999932</v>
      </c>
      <c r="D914" s="277"/>
      <c r="E914" s="278">
        <f>SQRT(((B914*'Fig. 2.7'!$B$19)^2)+((C914*'Fig. 2.7'!$C$19)^2)+(2*B914*C914*'Fig. 2.7'!$B$19*'Fig. 2.7'!$C$19*'Fig. 2.7'!$B$21))</f>
        <v>16.759606503162114</v>
      </c>
      <c r="F914" s="278">
        <f>+(B914*'Fig. 2.7'!$B$18)+(C914*'Fig. 2.7'!$C$18)</f>
        <v>10.648691666666675</v>
      </c>
    </row>
    <row r="915" spans="2:6" x14ac:dyDescent="0.5">
      <c r="B915" s="276">
        <f t="shared" si="32"/>
        <v>0.89400000000000068</v>
      </c>
      <c r="C915" s="276">
        <f t="shared" si="33"/>
        <v>0.10599999999999932</v>
      </c>
      <c r="D915" s="277"/>
      <c r="E915" s="278">
        <f>SQRT(((B915*'Fig. 2.7'!$B$19)^2)+((C915*'Fig. 2.7'!$C$19)^2)+(2*B915*C915*'Fig. 2.7'!$B$19*'Fig. 2.7'!$C$19*'Fig. 2.7'!$B$21))</f>
        <v>16.782376999797552</v>
      </c>
      <c r="F915" s="278">
        <f>+(B915*'Fig. 2.7'!$B$18)+(C915*'Fig. 2.7'!$C$18)</f>
        <v>10.658283333333342</v>
      </c>
    </row>
    <row r="916" spans="2:6" x14ac:dyDescent="0.5">
      <c r="B916" s="276">
        <f t="shared" si="32"/>
        <v>0.89500000000000068</v>
      </c>
      <c r="C916" s="276">
        <f t="shared" si="33"/>
        <v>0.10499999999999932</v>
      </c>
      <c r="D916" s="277"/>
      <c r="E916" s="278">
        <f>SQRT(((B916*'Fig. 2.7'!$B$19)^2)+((C916*'Fig. 2.7'!$C$19)^2)+(2*B916*C916*'Fig. 2.7'!$B$19*'Fig. 2.7'!$C$19*'Fig. 2.7'!$B$21))</f>
        <v>16.805148388792013</v>
      </c>
      <c r="F916" s="278">
        <f>+(B916*'Fig. 2.7'!$B$18)+(C916*'Fig. 2.7'!$C$18)</f>
        <v>10.667875000000008</v>
      </c>
    </row>
    <row r="917" spans="2:6" x14ac:dyDescent="0.5">
      <c r="B917" s="276">
        <f t="shared" si="32"/>
        <v>0.89600000000000068</v>
      </c>
      <c r="C917" s="276">
        <f t="shared" si="33"/>
        <v>0.10399999999999932</v>
      </c>
      <c r="D917" s="277"/>
      <c r="E917" s="278">
        <f>SQRT(((B917*'Fig. 2.7'!$B$19)^2)+((C917*'Fig. 2.7'!$C$19)^2)+(2*B917*C917*'Fig. 2.7'!$B$19*'Fig. 2.7'!$C$19*'Fig. 2.7'!$B$21))</f>
        <v>16.827920666522896</v>
      </c>
      <c r="F917" s="278">
        <f>+(B917*'Fig. 2.7'!$B$18)+(C917*'Fig. 2.7'!$C$18)</f>
        <v>10.677466666666675</v>
      </c>
    </row>
    <row r="918" spans="2:6" x14ac:dyDescent="0.5">
      <c r="B918" s="276">
        <f t="shared" si="32"/>
        <v>0.89700000000000069</v>
      </c>
      <c r="C918" s="276">
        <f t="shared" si="33"/>
        <v>0.10299999999999931</v>
      </c>
      <c r="D918" s="277"/>
      <c r="E918" s="278">
        <f>SQRT(((B918*'Fig. 2.7'!$B$19)^2)+((C918*'Fig. 2.7'!$C$19)^2)+(2*B918*C918*'Fig. 2.7'!$B$19*'Fig. 2.7'!$C$19*'Fig. 2.7'!$B$21))</f>
        <v>16.850693829387051</v>
      </c>
      <c r="F918" s="278">
        <f>+(B918*'Fig. 2.7'!$B$18)+(C918*'Fig. 2.7'!$C$18)</f>
        <v>10.687058333333342</v>
      </c>
    </row>
    <row r="919" spans="2:6" x14ac:dyDescent="0.5">
      <c r="B919" s="276">
        <f t="shared" si="32"/>
        <v>0.89800000000000069</v>
      </c>
      <c r="C919" s="276">
        <f t="shared" si="33"/>
        <v>0.10199999999999931</v>
      </c>
      <c r="D919" s="277"/>
      <c r="E919" s="278">
        <f>SQRT(((B919*'Fig. 2.7'!$B$19)^2)+((C919*'Fig. 2.7'!$C$19)^2)+(2*B919*C919*'Fig. 2.7'!$B$19*'Fig. 2.7'!$C$19*'Fig. 2.7'!$B$21))</f>
        <v>16.873467873800642</v>
      </c>
      <c r="F919" s="278">
        <f>+(B919*'Fig. 2.7'!$B$18)+(C919*'Fig. 2.7'!$C$18)</f>
        <v>10.696650000000009</v>
      </c>
    </row>
    <row r="920" spans="2:6" x14ac:dyDescent="0.5">
      <c r="B920" s="276">
        <f t="shared" si="32"/>
        <v>0.89900000000000069</v>
      </c>
      <c r="C920" s="276">
        <f t="shared" si="33"/>
        <v>0.10099999999999931</v>
      </c>
      <c r="D920" s="277"/>
      <c r="E920" s="278">
        <f>SQRT(((B920*'Fig. 2.7'!$B$19)^2)+((C920*'Fig. 2.7'!$C$19)^2)+(2*B920*C920*'Fig. 2.7'!$B$19*'Fig. 2.7'!$C$19*'Fig. 2.7'!$B$21))</f>
        <v>16.896242796199001</v>
      </c>
      <c r="F920" s="278">
        <f>+(B920*'Fig. 2.7'!$B$18)+(C920*'Fig. 2.7'!$C$18)</f>
        <v>10.706241666666676</v>
      </c>
    </row>
    <row r="921" spans="2:6" x14ac:dyDescent="0.5">
      <c r="B921" s="276">
        <f t="shared" si="32"/>
        <v>0.90000000000000069</v>
      </c>
      <c r="C921" s="276">
        <f t="shared" si="33"/>
        <v>9.9999999999999312E-2</v>
      </c>
      <c r="D921" s="277"/>
      <c r="E921" s="278">
        <f>SQRT(((B921*'Fig. 2.7'!$B$19)^2)+((C921*'Fig. 2.7'!$C$19)^2)+(2*B921*C921*'Fig. 2.7'!$B$19*'Fig. 2.7'!$C$19*'Fig. 2.7'!$B$21))</f>
        <v>16.91901859303653</v>
      </c>
      <c r="F921" s="278">
        <f>+(B921*'Fig. 2.7'!$B$18)+(C921*'Fig. 2.7'!$C$18)</f>
        <v>10.715833333333343</v>
      </c>
    </row>
    <row r="922" spans="2:6" x14ac:dyDescent="0.5">
      <c r="B922" s="276">
        <f t="shared" si="32"/>
        <v>0.90100000000000069</v>
      </c>
      <c r="C922" s="276">
        <f t="shared" si="33"/>
        <v>9.8999999999999311E-2</v>
      </c>
      <c r="D922" s="277"/>
      <c r="E922" s="278">
        <f>SQRT(((B922*'Fig. 2.7'!$B$19)^2)+((C922*'Fig. 2.7'!$C$19)^2)+(2*B922*C922*'Fig. 2.7'!$B$19*'Fig. 2.7'!$C$19*'Fig. 2.7'!$B$21))</f>
        <v>16.941795260786552</v>
      </c>
      <c r="F922" s="278">
        <f>+(B922*'Fig. 2.7'!$B$18)+(C922*'Fig. 2.7'!$C$18)</f>
        <v>10.725425000000008</v>
      </c>
    </row>
    <row r="923" spans="2:6" x14ac:dyDescent="0.5">
      <c r="B923" s="276">
        <f t="shared" si="32"/>
        <v>0.90200000000000069</v>
      </c>
      <c r="C923" s="276">
        <f t="shared" si="33"/>
        <v>9.799999999999931E-2</v>
      </c>
      <c r="D923" s="277"/>
      <c r="E923" s="278">
        <f>SQRT(((B923*'Fig. 2.7'!$B$19)^2)+((C923*'Fig. 2.7'!$C$19)^2)+(2*B923*C923*'Fig. 2.7'!$B$19*'Fig. 2.7'!$C$19*'Fig. 2.7'!$B$21))</f>
        <v>16.964572795941205</v>
      </c>
      <c r="F923" s="278">
        <f>+(B923*'Fig. 2.7'!$B$18)+(C923*'Fig. 2.7'!$C$18)</f>
        <v>10.735016666666676</v>
      </c>
    </row>
    <row r="924" spans="2:6" x14ac:dyDescent="0.5">
      <c r="B924" s="276">
        <f t="shared" si="32"/>
        <v>0.90300000000000069</v>
      </c>
      <c r="C924" s="276">
        <f t="shared" si="33"/>
        <v>9.6999999999999309E-2</v>
      </c>
      <c r="D924" s="277"/>
      <c r="E924" s="278">
        <f>SQRT(((B924*'Fig. 2.7'!$B$19)^2)+((C924*'Fig. 2.7'!$C$19)^2)+(2*B924*C924*'Fig. 2.7'!$B$19*'Fig. 2.7'!$C$19*'Fig. 2.7'!$B$21))</f>
        <v>16.987351195011307</v>
      </c>
      <c r="F924" s="278">
        <f>+(B924*'Fig. 2.7'!$B$18)+(C924*'Fig. 2.7'!$C$18)</f>
        <v>10.744608333333343</v>
      </c>
    </row>
    <row r="925" spans="2:6" x14ac:dyDescent="0.5">
      <c r="B925" s="276">
        <f t="shared" si="32"/>
        <v>0.90400000000000069</v>
      </c>
      <c r="C925" s="276">
        <f t="shared" si="33"/>
        <v>9.5999999999999308E-2</v>
      </c>
      <c r="D925" s="277"/>
      <c r="E925" s="278">
        <f>SQRT(((B925*'Fig. 2.7'!$B$19)^2)+((C925*'Fig. 2.7'!$C$19)^2)+(2*B925*C925*'Fig. 2.7'!$B$19*'Fig. 2.7'!$C$19*'Fig. 2.7'!$B$21))</f>
        <v>17.010130454526227</v>
      </c>
      <c r="F925" s="278">
        <f>+(B925*'Fig. 2.7'!$B$18)+(C925*'Fig. 2.7'!$C$18)</f>
        <v>10.75420000000001</v>
      </c>
    </row>
    <row r="926" spans="2:6" x14ac:dyDescent="0.5">
      <c r="B926" s="276">
        <f t="shared" si="32"/>
        <v>0.90500000000000069</v>
      </c>
      <c r="C926" s="276">
        <f t="shared" si="33"/>
        <v>9.4999999999999307E-2</v>
      </c>
      <c r="D926" s="277"/>
      <c r="E926" s="278">
        <f>SQRT(((B926*'Fig. 2.7'!$B$19)^2)+((C926*'Fig. 2.7'!$C$19)^2)+(2*B926*C926*'Fig. 2.7'!$B$19*'Fig. 2.7'!$C$19*'Fig. 2.7'!$B$21))</f>
        <v>17.032910571033771</v>
      </c>
      <c r="F926" s="278">
        <f>+(B926*'Fig. 2.7'!$B$18)+(C926*'Fig. 2.7'!$C$18)</f>
        <v>10.763791666666677</v>
      </c>
    </row>
    <row r="927" spans="2:6" x14ac:dyDescent="0.5">
      <c r="B927" s="276">
        <f t="shared" si="32"/>
        <v>0.90600000000000069</v>
      </c>
      <c r="C927" s="276">
        <f t="shared" si="33"/>
        <v>9.3999999999999306E-2</v>
      </c>
      <c r="D927" s="277"/>
      <c r="E927" s="278">
        <f>SQRT(((B927*'Fig. 2.7'!$B$19)^2)+((C927*'Fig. 2.7'!$C$19)^2)+(2*B927*C927*'Fig. 2.7'!$B$19*'Fig. 2.7'!$C$19*'Fig. 2.7'!$B$21))</f>
        <v>17.05569154110006</v>
      </c>
      <c r="F927" s="278">
        <f>+(B927*'Fig. 2.7'!$B$18)+(C927*'Fig. 2.7'!$C$18)</f>
        <v>10.773383333333342</v>
      </c>
    </row>
    <row r="928" spans="2:6" x14ac:dyDescent="0.5">
      <c r="B928" s="276">
        <f t="shared" si="32"/>
        <v>0.90700000000000069</v>
      </c>
      <c r="C928" s="276">
        <f t="shared" si="33"/>
        <v>9.2999999999999305E-2</v>
      </c>
      <c r="D928" s="277"/>
      <c r="E928" s="278">
        <f>SQRT(((B928*'Fig. 2.7'!$B$19)^2)+((C928*'Fig. 2.7'!$C$19)^2)+(2*B928*C928*'Fig. 2.7'!$B$19*'Fig. 2.7'!$C$19*'Fig. 2.7'!$B$21))</f>
        <v>17.07847336130941</v>
      </c>
      <c r="F928" s="278">
        <f>+(B928*'Fig. 2.7'!$B$18)+(C928*'Fig. 2.7'!$C$18)</f>
        <v>10.782975000000008</v>
      </c>
    </row>
    <row r="929" spans="2:6" x14ac:dyDescent="0.5">
      <c r="B929" s="276">
        <f t="shared" si="32"/>
        <v>0.9080000000000007</v>
      </c>
      <c r="C929" s="276">
        <f t="shared" si="33"/>
        <v>9.1999999999999305E-2</v>
      </c>
      <c r="D929" s="277"/>
      <c r="E929" s="278">
        <f>SQRT(((B929*'Fig. 2.7'!$B$19)^2)+((C929*'Fig. 2.7'!$C$19)^2)+(2*B929*C929*'Fig. 2.7'!$B$19*'Fig. 2.7'!$C$19*'Fig. 2.7'!$B$21))</f>
        <v>17.101256028264213</v>
      </c>
      <c r="F929" s="278">
        <f>+(B929*'Fig. 2.7'!$B$18)+(C929*'Fig. 2.7'!$C$18)</f>
        <v>10.792566666666675</v>
      </c>
    </row>
    <row r="930" spans="2:6" x14ac:dyDescent="0.5">
      <c r="B930" s="276">
        <f t="shared" si="32"/>
        <v>0.9090000000000007</v>
      </c>
      <c r="C930" s="276">
        <f t="shared" si="33"/>
        <v>9.0999999999999304E-2</v>
      </c>
      <c r="D930" s="277"/>
      <c r="E930" s="278">
        <f>SQRT(((B930*'Fig. 2.7'!$B$19)^2)+((C930*'Fig. 2.7'!$C$19)^2)+(2*B930*C930*'Fig. 2.7'!$B$19*'Fig. 2.7'!$C$19*'Fig. 2.7'!$B$21))</f>
        <v>17.124039538584807</v>
      </c>
      <c r="F930" s="278">
        <f>+(B930*'Fig. 2.7'!$B$18)+(C930*'Fig. 2.7'!$C$18)</f>
        <v>10.802158333333342</v>
      </c>
    </row>
    <row r="931" spans="2:6" x14ac:dyDescent="0.5">
      <c r="B931" s="276">
        <f t="shared" si="32"/>
        <v>0.9100000000000007</v>
      </c>
      <c r="C931" s="276">
        <f t="shared" si="33"/>
        <v>8.9999999999999303E-2</v>
      </c>
      <c r="D931" s="277"/>
      <c r="E931" s="278">
        <f>SQRT(((B931*'Fig. 2.7'!$B$19)^2)+((C931*'Fig. 2.7'!$C$19)^2)+(2*B931*C931*'Fig. 2.7'!$B$19*'Fig. 2.7'!$C$19*'Fig. 2.7'!$B$21))</f>
        <v>17.146823888909374</v>
      </c>
      <c r="F931" s="278">
        <f>+(B931*'Fig. 2.7'!$B$18)+(C931*'Fig. 2.7'!$C$18)</f>
        <v>10.811750000000009</v>
      </c>
    </row>
    <row r="932" spans="2:6" x14ac:dyDescent="0.5">
      <c r="B932" s="276">
        <f t="shared" si="32"/>
        <v>0.9110000000000007</v>
      </c>
      <c r="C932" s="276">
        <f t="shared" si="33"/>
        <v>8.8999999999999302E-2</v>
      </c>
      <c r="D932" s="277"/>
      <c r="E932" s="278">
        <f>SQRT(((B932*'Fig. 2.7'!$B$19)^2)+((C932*'Fig. 2.7'!$C$19)^2)+(2*B932*C932*'Fig. 2.7'!$B$19*'Fig. 2.7'!$C$19*'Fig. 2.7'!$B$21))</f>
        <v>17.169609075893828</v>
      </c>
      <c r="F932" s="278">
        <f>+(B932*'Fig. 2.7'!$B$18)+(C932*'Fig. 2.7'!$C$18)</f>
        <v>10.821341666666676</v>
      </c>
    </row>
    <row r="933" spans="2:6" x14ac:dyDescent="0.5">
      <c r="B933" s="276">
        <f t="shared" si="32"/>
        <v>0.9120000000000007</v>
      </c>
      <c r="C933" s="276">
        <f t="shared" si="33"/>
        <v>8.7999999999999301E-2</v>
      </c>
      <c r="D933" s="277"/>
      <c r="E933" s="278">
        <f>SQRT(((B933*'Fig. 2.7'!$B$19)^2)+((C933*'Fig. 2.7'!$C$19)^2)+(2*B933*C933*'Fig. 2.7'!$B$19*'Fig. 2.7'!$C$19*'Fig. 2.7'!$B$21))</f>
        <v>17.192395096211669</v>
      </c>
      <c r="F933" s="278">
        <f>+(B933*'Fig. 2.7'!$B$18)+(C933*'Fig. 2.7'!$C$18)</f>
        <v>10.830933333333343</v>
      </c>
    </row>
    <row r="934" spans="2:6" x14ac:dyDescent="0.5">
      <c r="B934" s="276">
        <f t="shared" si="32"/>
        <v>0.9130000000000007</v>
      </c>
      <c r="C934" s="276">
        <f t="shared" si="33"/>
        <v>8.69999999999993E-2</v>
      </c>
      <c r="D934" s="277"/>
      <c r="E934" s="278">
        <f>SQRT(((B934*'Fig. 2.7'!$B$19)^2)+((C934*'Fig. 2.7'!$C$19)^2)+(2*B934*C934*'Fig. 2.7'!$B$19*'Fig. 2.7'!$C$19*'Fig. 2.7'!$B$21))</f>
        <v>17.215181946553898</v>
      </c>
      <c r="F934" s="278">
        <f>+(B934*'Fig. 2.7'!$B$18)+(C934*'Fig. 2.7'!$C$18)</f>
        <v>10.840525000000008</v>
      </c>
    </row>
    <row r="935" spans="2:6" x14ac:dyDescent="0.5">
      <c r="B935" s="276">
        <f t="shared" si="32"/>
        <v>0.9140000000000007</v>
      </c>
      <c r="C935" s="276">
        <f t="shared" si="33"/>
        <v>8.5999999999999299E-2</v>
      </c>
      <c r="D935" s="277"/>
      <c r="E935" s="278">
        <f>SQRT(((B935*'Fig. 2.7'!$B$19)^2)+((C935*'Fig. 2.7'!$C$19)^2)+(2*B935*C935*'Fig. 2.7'!$B$19*'Fig. 2.7'!$C$19*'Fig. 2.7'!$B$21))</f>
        <v>17.237969623628882</v>
      </c>
      <c r="F935" s="278">
        <f>+(B935*'Fig. 2.7'!$B$18)+(C935*'Fig. 2.7'!$C$18)</f>
        <v>10.850116666666676</v>
      </c>
    </row>
    <row r="936" spans="2:6" x14ac:dyDescent="0.5">
      <c r="B936" s="276">
        <f t="shared" si="32"/>
        <v>0.9150000000000007</v>
      </c>
      <c r="C936" s="276">
        <f t="shared" si="33"/>
        <v>8.4999999999999298E-2</v>
      </c>
      <c r="D936" s="277"/>
      <c r="E936" s="278">
        <f>SQRT(((B936*'Fig. 2.7'!$B$19)^2)+((C936*'Fig. 2.7'!$C$19)^2)+(2*B936*C936*'Fig. 2.7'!$B$19*'Fig. 2.7'!$C$19*'Fig. 2.7'!$B$21))</f>
        <v>17.260758124162269</v>
      </c>
      <c r="F936" s="278">
        <f>+(B936*'Fig. 2.7'!$B$18)+(C936*'Fig. 2.7'!$C$18)</f>
        <v>10.859708333333343</v>
      </c>
    </row>
    <row r="937" spans="2:6" x14ac:dyDescent="0.5">
      <c r="B937" s="276">
        <f t="shared" si="32"/>
        <v>0.9160000000000007</v>
      </c>
      <c r="C937" s="276">
        <f t="shared" si="33"/>
        <v>8.3999999999999297E-2</v>
      </c>
      <c r="D937" s="277"/>
      <c r="E937" s="278">
        <f>SQRT(((B937*'Fig. 2.7'!$B$19)^2)+((C937*'Fig. 2.7'!$C$19)^2)+(2*B937*C937*'Fig. 2.7'!$B$19*'Fig. 2.7'!$C$19*'Fig. 2.7'!$B$21))</f>
        <v>17.283547444896854</v>
      </c>
      <c r="F937" s="278">
        <f>+(B937*'Fig. 2.7'!$B$18)+(C937*'Fig. 2.7'!$C$18)</f>
        <v>10.86930000000001</v>
      </c>
    </row>
    <row r="938" spans="2:6" x14ac:dyDescent="0.5">
      <c r="B938" s="276">
        <f t="shared" ref="B938:B1001" si="34">+B937+0.001</f>
        <v>0.9170000000000007</v>
      </c>
      <c r="C938" s="276">
        <f t="shared" ref="C938:C1001" si="35">1-B938</f>
        <v>8.2999999999999297E-2</v>
      </c>
      <c r="D938" s="277"/>
      <c r="E938" s="278">
        <f>SQRT(((B938*'Fig. 2.7'!$B$19)^2)+((C938*'Fig. 2.7'!$C$19)^2)+(2*B938*C938*'Fig. 2.7'!$B$19*'Fig. 2.7'!$C$19*'Fig. 2.7'!$B$21))</f>
        <v>17.306337582592455</v>
      </c>
      <c r="F938" s="278">
        <f>+(B938*'Fig. 2.7'!$B$18)+(C938*'Fig. 2.7'!$C$18)</f>
        <v>10.878891666666677</v>
      </c>
    </row>
    <row r="939" spans="2:6" x14ac:dyDescent="0.5">
      <c r="B939" s="276">
        <f t="shared" si="34"/>
        <v>0.9180000000000007</v>
      </c>
      <c r="C939" s="276">
        <f t="shared" si="35"/>
        <v>8.1999999999999296E-2</v>
      </c>
      <c r="D939" s="277"/>
      <c r="E939" s="278">
        <f>SQRT(((B939*'Fig. 2.7'!$B$19)^2)+((C939*'Fig. 2.7'!$C$19)^2)+(2*B939*C939*'Fig. 2.7'!$B$19*'Fig. 2.7'!$C$19*'Fig. 2.7'!$B$21))</f>
        <v>17.329128534025838</v>
      </c>
      <c r="F939" s="278">
        <f>+(B939*'Fig. 2.7'!$B$18)+(C939*'Fig. 2.7'!$C$18)</f>
        <v>10.888483333333342</v>
      </c>
    </row>
    <row r="940" spans="2:6" x14ac:dyDescent="0.5">
      <c r="B940" s="276">
        <f t="shared" si="34"/>
        <v>0.91900000000000071</v>
      </c>
      <c r="C940" s="276">
        <f t="shared" si="35"/>
        <v>8.0999999999999295E-2</v>
      </c>
      <c r="D940" s="277"/>
      <c r="E940" s="278">
        <f>SQRT(((B940*'Fig. 2.7'!$B$19)^2)+((C940*'Fig. 2.7'!$C$19)^2)+(2*B940*C940*'Fig. 2.7'!$B$19*'Fig. 2.7'!$C$19*'Fig. 2.7'!$B$21))</f>
        <v>17.351920295990574</v>
      </c>
      <c r="F940" s="278">
        <f>+(B940*'Fig. 2.7'!$B$18)+(C940*'Fig. 2.7'!$C$18)</f>
        <v>10.898075000000009</v>
      </c>
    </row>
    <row r="941" spans="2:6" x14ac:dyDescent="0.5">
      <c r="B941" s="276">
        <f t="shared" si="34"/>
        <v>0.92000000000000071</v>
      </c>
      <c r="C941" s="276">
        <f t="shared" si="35"/>
        <v>7.9999999999999294E-2</v>
      </c>
      <c r="D941" s="277"/>
      <c r="E941" s="278">
        <f>SQRT(((B941*'Fig. 2.7'!$B$19)^2)+((C941*'Fig. 2.7'!$C$19)^2)+(2*B941*C941*'Fig. 2.7'!$B$19*'Fig. 2.7'!$C$19*'Fig. 2.7'!$B$21))</f>
        <v>17.37471286529696</v>
      </c>
      <c r="F941" s="278">
        <f>+(B941*'Fig. 2.7'!$B$18)+(C941*'Fig. 2.7'!$C$18)</f>
        <v>10.907666666666676</v>
      </c>
    </row>
    <row r="942" spans="2:6" x14ac:dyDescent="0.5">
      <c r="B942" s="276">
        <f t="shared" si="34"/>
        <v>0.92100000000000071</v>
      </c>
      <c r="C942" s="276">
        <f t="shared" si="35"/>
        <v>7.8999999999999293E-2</v>
      </c>
      <c r="D942" s="277"/>
      <c r="E942" s="278">
        <f>SQRT(((B942*'Fig. 2.7'!$B$19)^2)+((C942*'Fig. 2.7'!$C$19)^2)+(2*B942*C942*'Fig. 2.7'!$B$19*'Fig. 2.7'!$C$19*'Fig. 2.7'!$B$21))</f>
        <v>17.397506238771886</v>
      </c>
      <c r="F942" s="278">
        <f>+(B942*'Fig. 2.7'!$B$18)+(C942*'Fig. 2.7'!$C$18)</f>
        <v>10.917258333333342</v>
      </c>
    </row>
    <row r="943" spans="2:6" x14ac:dyDescent="0.5">
      <c r="B943" s="276">
        <f t="shared" si="34"/>
        <v>0.92200000000000071</v>
      </c>
      <c r="C943" s="276">
        <f t="shared" si="35"/>
        <v>7.7999999999999292E-2</v>
      </c>
      <c r="D943" s="277"/>
      <c r="E943" s="278">
        <f>SQRT(((B943*'Fig. 2.7'!$B$19)^2)+((C943*'Fig. 2.7'!$C$19)^2)+(2*B943*C943*'Fig. 2.7'!$B$19*'Fig. 2.7'!$C$19*'Fig. 2.7'!$B$21))</f>
        <v>17.420300413258733</v>
      </c>
      <c r="F943" s="278">
        <f>+(B943*'Fig. 2.7'!$B$18)+(C943*'Fig. 2.7'!$C$18)</f>
        <v>10.926850000000009</v>
      </c>
    </row>
    <row r="944" spans="2:6" x14ac:dyDescent="0.5">
      <c r="B944" s="276">
        <f t="shared" si="34"/>
        <v>0.92300000000000071</v>
      </c>
      <c r="C944" s="276">
        <f t="shared" si="35"/>
        <v>7.6999999999999291E-2</v>
      </c>
      <c r="D944" s="277"/>
      <c r="E944" s="278">
        <f>SQRT(((B944*'Fig. 2.7'!$B$19)^2)+((C944*'Fig. 2.7'!$C$19)^2)+(2*B944*C944*'Fig. 2.7'!$B$19*'Fig. 2.7'!$C$19*'Fig. 2.7'!$B$21))</f>
        <v>17.443095385617283</v>
      </c>
      <c r="F944" s="278">
        <f>+(B944*'Fig. 2.7'!$B$18)+(C944*'Fig. 2.7'!$C$18)</f>
        <v>10.936441666666676</v>
      </c>
    </row>
    <row r="945" spans="2:6" x14ac:dyDescent="0.5">
      <c r="B945" s="276">
        <f t="shared" si="34"/>
        <v>0.92400000000000071</v>
      </c>
      <c r="C945" s="276">
        <f t="shared" si="35"/>
        <v>7.599999999999929E-2</v>
      </c>
      <c r="D945" s="277"/>
      <c r="E945" s="278">
        <f>SQRT(((B945*'Fig. 2.7'!$B$19)^2)+((C945*'Fig. 2.7'!$C$19)^2)+(2*B945*C945*'Fig. 2.7'!$B$19*'Fig. 2.7'!$C$19*'Fig. 2.7'!$B$21))</f>
        <v>17.465891152723596</v>
      </c>
      <c r="F945" s="278">
        <f>+(B945*'Fig. 2.7'!$B$18)+(C945*'Fig. 2.7'!$C$18)</f>
        <v>10.946033333333341</v>
      </c>
    </row>
    <row r="946" spans="2:6" x14ac:dyDescent="0.5">
      <c r="B946" s="276">
        <f t="shared" si="34"/>
        <v>0.92500000000000071</v>
      </c>
      <c r="C946" s="276">
        <f t="shared" si="35"/>
        <v>7.4999999999999289E-2</v>
      </c>
      <c r="D946" s="277"/>
      <c r="E946" s="278">
        <f>SQRT(((B946*'Fig. 2.7'!$B$19)^2)+((C946*'Fig. 2.7'!$C$19)^2)+(2*B946*C946*'Fig. 2.7'!$B$19*'Fig. 2.7'!$C$19*'Fig. 2.7'!$B$21))</f>
        <v>17.488687711469911</v>
      </c>
      <c r="F946" s="278">
        <f>+(B946*'Fig. 2.7'!$B$18)+(C946*'Fig. 2.7'!$C$18)</f>
        <v>10.955625000000008</v>
      </c>
    </row>
    <row r="947" spans="2:6" x14ac:dyDescent="0.5">
      <c r="B947" s="276">
        <f t="shared" si="34"/>
        <v>0.92600000000000071</v>
      </c>
      <c r="C947" s="276">
        <f t="shared" si="35"/>
        <v>7.3999999999999289E-2</v>
      </c>
      <c r="D947" s="277"/>
      <c r="E947" s="278">
        <f>SQRT(((B947*'Fig. 2.7'!$B$19)^2)+((C947*'Fig. 2.7'!$C$19)^2)+(2*B947*C947*'Fig. 2.7'!$B$19*'Fig. 2.7'!$C$19*'Fig. 2.7'!$B$21))</f>
        <v>17.511485058764546</v>
      </c>
      <c r="F947" s="278">
        <f>+(B947*'Fig. 2.7'!$B$18)+(C947*'Fig. 2.7'!$C$18)</f>
        <v>10.965216666666675</v>
      </c>
    </row>
    <row r="948" spans="2:6" x14ac:dyDescent="0.5">
      <c r="B948" s="276">
        <f t="shared" si="34"/>
        <v>0.92700000000000071</v>
      </c>
      <c r="C948" s="276">
        <f t="shared" si="35"/>
        <v>7.2999999999999288E-2</v>
      </c>
      <c r="D948" s="277"/>
      <c r="E948" s="278">
        <f>SQRT(((B948*'Fig. 2.7'!$B$19)^2)+((C948*'Fig. 2.7'!$C$19)^2)+(2*B948*C948*'Fig. 2.7'!$B$19*'Fig. 2.7'!$C$19*'Fig. 2.7'!$B$21))</f>
        <v>17.534283191531781</v>
      </c>
      <c r="F948" s="278">
        <f>+(B948*'Fig. 2.7'!$B$18)+(C948*'Fig. 2.7'!$C$18)</f>
        <v>10.974808333333343</v>
      </c>
    </row>
    <row r="949" spans="2:6" x14ac:dyDescent="0.5">
      <c r="B949" s="276">
        <f t="shared" si="34"/>
        <v>0.92800000000000071</v>
      </c>
      <c r="C949" s="276">
        <f t="shared" si="35"/>
        <v>7.1999999999999287E-2</v>
      </c>
      <c r="D949" s="277"/>
      <c r="E949" s="278">
        <f>SQRT(((B949*'Fig. 2.7'!$B$19)^2)+((C949*'Fig. 2.7'!$C$19)^2)+(2*B949*C949*'Fig. 2.7'!$B$19*'Fig. 2.7'!$C$19*'Fig. 2.7'!$B$21))</f>
        <v>17.557082106711775</v>
      </c>
      <c r="F949" s="278">
        <f>+(B949*'Fig. 2.7'!$B$18)+(C949*'Fig. 2.7'!$C$18)</f>
        <v>10.98440000000001</v>
      </c>
    </row>
    <row r="950" spans="2:6" x14ac:dyDescent="0.5">
      <c r="B950" s="276">
        <f t="shared" si="34"/>
        <v>0.92900000000000071</v>
      </c>
      <c r="C950" s="276">
        <f t="shared" si="35"/>
        <v>7.0999999999999286E-2</v>
      </c>
      <c r="D950" s="277"/>
      <c r="E950" s="278">
        <f>SQRT(((B950*'Fig. 2.7'!$B$19)^2)+((C950*'Fig. 2.7'!$C$19)^2)+(2*B950*C950*'Fig. 2.7'!$B$19*'Fig. 2.7'!$C$19*'Fig. 2.7'!$B$21))</f>
        <v>17.579881801260452</v>
      </c>
      <c r="F950" s="278">
        <f>+(B950*'Fig. 2.7'!$B$18)+(C950*'Fig. 2.7'!$C$18)</f>
        <v>10.993991666666677</v>
      </c>
    </row>
    <row r="951" spans="2:6" x14ac:dyDescent="0.5">
      <c r="B951" s="276">
        <f t="shared" si="34"/>
        <v>0.93000000000000071</v>
      </c>
      <c r="C951" s="276">
        <f t="shared" si="35"/>
        <v>6.9999999999999285E-2</v>
      </c>
      <c r="D951" s="277"/>
      <c r="E951" s="278">
        <f>SQRT(((B951*'Fig. 2.7'!$B$19)^2)+((C951*'Fig. 2.7'!$C$19)^2)+(2*B951*C951*'Fig. 2.7'!$B$19*'Fig. 2.7'!$C$19*'Fig. 2.7'!$B$21))</f>
        <v>17.602682272149405</v>
      </c>
      <c r="F951" s="278">
        <f>+(B951*'Fig. 2.7'!$B$18)+(C951*'Fig. 2.7'!$C$18)</f>
        <v>11.003583333333342</v>
      </c>
    </row>
    <row r="952" spans="2:6" x14ac:dyDescent="0.5">
      <c r="B952" s="276">
        <f t="shared" si="34"/>
        <v>0.93100000000000072</v>
      </c>
      <c r="C952" s="276">
        <f t="shared" si="35"/>
        <v>6.8999999999999284E-2</v>
      </c>
      <c r="D952" s="277"/>
      <c r="E952" s="278">
        <f>SQRT(((B952*'Fig. 2.7'!$B$19)^2)+((C952*'Fig. 2.7'!$C$19)^2)+(2*B952*C952*'Fig. 2.7'!$B$19*'Fig. 2.7'!$C$19*'Fig. 2.7'!$B$21))</f>
        <v>17.625483516365797</v>
      </c>
      <c r="F952" s="278">
        <f>+(B952*'Fig. 2.7'!$B$18)+(C952*'Fig. 2.7'!$C$18)</f>
        <v>11.013175000000009</v>
      </c>
    </row>
    <row r="953" spans="2:6" x14ac:dyDescent="0.5">
      <c r="B953" s="276">
        <f t="shared" si="34"/>
        <v>0.93200000000000072</v>
      </c>
      <c r="C953" s="276">
        <f t="shared" si="35"/>
        <v>6.7999999999999283E-2</v>
      </c>
      <c r="D953" s="277"/>
      <c r="E953" s="278">
        <f>SQRT(((B953*'Fig. 2.7'!$B$19)^2)+((C953*'Fig. 2.7'!$C$19)^2)+(2*B953*C953*'Fig. 2.7'!$B$19*'Fig. 2.7'!$C$19*'Fig. 2.7'!$B$21))</f>
        <v>17.648285530912251</v>
      </c>
      <c r="F953" s="278">
        <f>+(B953*'Fig. 2.7'!$B$18)+(C953*'Fig. 2.7'!$C$18)</f>
        <v>11.022766666666676</v>
      </c>
    </row>
    <row r="954" spans="2:6" x14ac:dyDescent="0.5">
      <c r="B954" s="276">
        <f t="shared" si="34"/>
        <v>0.93300000000000072</v>
      </c>
      <c r="C954" s="276">
        <f t="shared" si="35"/>
        <v>6.6999999999999282E-2</v>
      </c>
      <c r="D954" s="277"/>
      <c r="E954" s="278">
        <f>SQRT(((B954*'Fig. 2.7'!$B$19)^2)+((C954*'Fig. 2.7'!$C$19)^2)+(2*B954*C954*'Fig. 2.7'!$B$19*'Fig. 2.7'!$C$19*'Fig. 2.7'!$B$21))</f>
        <v>17.671088312806763</v>
      </c>
      <c r="F954" s="278">
        <f>+(B954*'Fig. 2.7'!$B$18)+(C954*'Fig. 2.7'!$C$18)</f>
        <v>11.032358333333343</v>
      </c>
    </row>
    <row r="955" spans="2:6" x14ac:dyDescent="0.5">
      <c r="B955" s="276">
        <f t="shared" si="34"/>
        <v>0.93400000000000072</v>
      </c>
      <c r="C955" s="276">
        <f t="shared" si="35"/>
        <v>6.5999999999999281E-2</v>
      </c>
      <c r="D955" s="277"/>
      <c r="E955" s="278">
        <f>SQRT(((B955*'Fig. 2.7'!$B$19)^2)+((C955*'Fig. 2.7'!$C$19)^2)+(2*B955*C955*'Fig. 2.7'!$B$19*'Fig. 2.7'!$C$19*'Fig. 2.7'!$B$21))</f>
        <v>17.693891859082605</v>
      </c>
      <c r="F955" s="278">
        <f>+(B955*'Fig. 2.7'!$B$18)+(C955*'Fig. 2.7'!$C$18)</f>
        <v>11.041950000000011</v>
      </c>
    </row>
    <row r="956" spans="2:6" x14ac:dyDescent="0.5">
      <c r="B956" s="276">
        <f t="shared" si="34"/>
        <v>0.93500000000000072</v>
      </c>
      <c r="C956" s="276">
        <f t="shared" si="35"/>
        <v>6.4999999999999281E-2</v>
      </c>
      <c r="D956" s="277"/>
      <c r="E956" s="278">
        <f>SQRT(((B956*'Fig. 2.7'!$B$19)^2)+((C956*'Fig. 2.7'!$C$19)^2)+(2*B956*C956*'Fig. 2.7'!$B$19*'Fig. 2.7'!$C$19*'Fig. 2.7'!$B$21))</f>
        <v>17.716696166788221</v>
      </c>
      <c r="F956" s="278">
        <f>+(B956*'Fig. 2.7'!$B$18)+(C956*'Fig. 2.7'!$C$18)</f>
        <v>11.051541666666676</v>
      </c>
    </row>
    <row r="957" spans="2:6" x14ac:dyDescent="0.5">
      <c r="B957" s="276">
        <f t="shared" si="34"/>
        <v>0.93600000000000072</v>
      </c>
      <c r="C957" s="276">
        <f t="shared" si="35"/>
        <v>6.399999999999928E-2</v>
      </c>
      <c r="D957" s="277"/>
      <c r="E957" s="278">
        <f>SQRT(((B957*'Fig. 2.7'!$B$19)^2)+((C957*'Fig. 2.7'!$C$19)^2)+(2*B957*C957*'Fig. 2.7'!$B$19*'Fig. 2.7'!$C$19*'Fig. 2.7'!$B$21))</f>
        <v>17.739501232987138</v>
      </c>
      <c r="F957" s="278">
        <f>+(B957*'Fig. 2.7'!$B$18)+(C957*'Fig. 2.7'!$C$18)</f>
        <v>11.061133333333341</v>
      </c>
    </row>
    <row r="958" spans="2:6" x14ac:dyDescent="0.5">
      <c r="B958" s="276">
        <f t="shared" si="34"/>
        <v>0.93700000000000072</v>
      </c>
      <c r="C958" s="276">
        <f t="shared" si="35"/>
        <v>6.2999999999999279E-2</v>
      </c>
      <c r="D958" s="277"/>
      <c r="E958" s="278">
        <f>SQRT(((B958*'Fig. 2.7'!$B$19)^2)+((C958*'Fig. 2.7'!$C$19)^2)+(2*B958*C958*'Fig. 2.7'!$B$19*'Fig. 2.7'!$C$19*'Fig. 2.7'!$B$21))</f>
        <v>17.762307054757851</v>
      </c>
      <c r="F958" s="278">
        <f>+(B958*'Fig. 2.7'!$B$18)+(C958*'Fig. 2.7'!$C$18)</f>
        <v>11.070725000000008</v>
      </c>
    </row>
    <row r="959" spans="2:6" x14ac:dyDescent="0.5">
      <c r="B959" s="276">
        <f t="shared" si="34"/>
        <v>0.93800000000000072</v>
      </c>
      <c r="C959" s="276">
        <f t="shared" si="35"/>
        <v>6.1999999999999278E-2</v>
      </c>
      <c r="D959" s="277"/>
      <c r="E959" s="278">
        <f>SQRT(((B959*'Fig. 2.7'!$B$19)^2)+((C959*'Fig. 2.7'!$C$19)^2)+(2*B959*C959*'Fig. 2.7'!$B$19*'Fig. 2.7'!$C$19*'Fig. 2.7'!$B$21))</f>
        <v>17.78511362919377</v>
      </c>
      <c r="F959" s="278">
        <f>+(B959*'Fig. 2.7'!$B$18)+(C959*'Fig. 2.7'!$C$18)</f>
        <v>11.080316666666675</v>
      </c>
    </row>
    <row r="960" spans="2:6" x14ac:dyDescent="0.5">
      <c r="B960" s="276">
        <f t="shared" si="34"/>
        <v>0.93900000000000072</v>
      </c>
      <c r="C960" s="276">
        <f t="shared" si="35"/>
        <v>6.0999999999999277E-2</v>
      </c>
      <c r="D960" s="277"/>
      <c r="E960" s="278">
        <f>SQRT(((B960*'Fig. 2.7'!$B$19)^2)+((C960*'Fig. 2.7'!$C$19)^2)+(2*B960*C960*'Fig. 2.7'!$B$19*'Fig. 2.7'!$C$19*'Fig. 2.7'!$B$21))</f>
        <v>17.80792095340307</v>
      </c>
      <c r="F960" s="278">
        <f>+(B960*'Fig. 2.7'!$B$18)+(C960*'Fig. 2.7'!$C$18)</f>
        <v>11.089908333333343</v>
      </c>
    </row>
    <row r="961" spans="2:6" x14ac:dyDescent="0.5">
      <c r="B961" s="276">
        <f t="shared" si="34"/>
        <v>0.94000000000000072</v>
      </c>
      <c r="C961" s="276">
        <f t="shared" si="35"/>
        <v>5.9999999999999276E-2</v>
      </c>
      <c r="D961" s="277"/>
      <c r="E961" s="278">
        <f>SQRT(((B961*'Fig. 2.7'!$B$19)^2)+((C961*'Fig. 2.7'!$C$19)^2)+(2*B961*C961*'Fig. 2.7'!$B$19*'Fig. 2.7'!$C$19*'Fig. 2.7'!$B$21))</f>
        <v>17.830729024508649</v>
      </c>
      <c r="F961" s="278">
        <f>+(B961*'Fig. 2.7'!$B$18)+(C961*'Fig. 2.7'!$C$18)</f>
        <v>11.09950000000001</v>
      </c>
    </row>
    <row r="962" spans="2:6" x14ac:dyDescent="0.5">
      <c r="B962" s="276">
        <f t="shared" si="34"/>
        <v>0.94100000000000072</v>
      </c>
      <c r="C962" s="276">
        <f t="shared" si="35"/>
        <v>5.8999999999999275E-2</v>
      </c>
      <c r="D962" s="277"/>
      <c r="E962" s="278">
        <f>SQRT(((B962*'Fig. 2.7'!$B$19)^2)+((C962*'Fig. 2.7'!$C$19)^2)+(2*B962*C962*'Fig. 2.7'!$B$19*'Fig. 2.7'!$C$19*'Fig. 2.7'!$B$21))</f>
        <v>17.853537839648002</v>
      </c>
      <c r="F962" s="278">
        <f>+(B962*'Fig. 2.7'!$B$18)+(C962*'Fig. 2.7'!$C$18)</f>
        <v>11.109091666666675</v>
      </c>
    </row>
    <row r="963" spans="2:6" x14ac:dyDescent="0.5">
      <c r="B963" s="276">
        <f t="shared" si="34"/>
        <v>0.94200000000000073</v>
      </c>
      <c r="C963" s="276">
        <f t="shared" si="35"/>
        <v>5.7999999999999274E-2</v>
      </c>
      <c r="D963" s="277"/>
      <c r="E963" s="278">
        <f>SQRT(((B963*'Fig. 2.7'!$B$19)^2)+((C963*'Fig. 2.7'!$C$19)^2)+(2*B963*C963*'Fig. 2.7'!$B$19*'Fig. 2.7'!$C$19*'Fig. 2.7'!$B$21))</f>
        <v>17.876347395973141</v>
      </c>
      <c r="F963" s="278">
        <f>+(B963*'Fig. 2.7'!$B$18)+(C963*'Fig. 2.7'!$C$18)</f>
        <v>11.118683333333342</v>
      </c>
    </row>
    <row r="964" spans="2:6" x14ac:dyDescent="0.5">
      <c r="B964" s="276">
        <f t="shared" si="34"/>
        <v>0.94300000000000073</v>
      </c>
      <c r="C964" s="276">
        <f t="shared" si="35"/>
        <v>5.6999999999999273E-2</v>
      </c>
      <c r="D964" s="277"/>
      <c r="E964" s="278">
        <f>SQRT(((B964*'Fig. 2.7'!$B$19)^2)+((C964*'Fig. 2.7'!$C$19)^2)+(2*B964*C964*'Fig. 2.7'!$B$19*'Fig. 2.7'!$C$19*'Fig. 2.7'!$B$21))</f>
        <v>17.899157690650512</v>
      </c>
      <c r="F964" s="278">
        <f>+(B964*'Fig. 2.7'!$B$18)+(C964*'Fig. 2.7'!$C$18)</f>
        <v>11.128275000000009</v>
      </c>
    </row>
    <row r="965" spans="2:6" x14ac:dyDescent="0.5">
      <c r="B965" s="276">
        <f t="shared" si="34"/>
        <v>0.94400000000000073</v>
      </c>
      <c r="C965" s="276">
        <f t="shared" si="35"/>
        <v>5.5999999999999273E-2</v>
      </c>
      <c r="D965" s="277"/>
      <c r="E965" s="278">
        <f>SQRT(((B965*'Fig. 2.7'!$B$19)^2)+((C965*'Fig. 2.7'!$C$19)^2)+(2*B965*C965*'Fig. 2.7'!$B$19*'Fig. 2.7'!$C$19*'Fig. 2.7'!$B$21))</f>
        <v>17.921968720860882</v>
      </c>
      <c r="F965" s="278">
        <f>+(B965*'Fig. 2.7'!$B$18)+(C965*'Fig. 2.7'!$C$18)</f>
        <v>11.137866666666676</v>
      </c>
    </row>
    <row r="966" spans="2:6" x14ac:dyDescent="0.5">
      <c r="B966" s="276">
        <f t="shared" si="34"/>
        <v>0.94500000000000073</v>
      </c>
      <c r="C966" s="276">
        <f t="shared" si="35"/>
        <v>5.4999999999999272E-2</v>
      </c>
      <c r="D966" s="277"/>
      <c r="E966" s="278">
        <f>SQRT(((B966*'Fig. 2.7'!$B$19)^2)+((C966*'Fig. 2.7'!$C$19)^2)+(2*B966*C966*'Fig. 2.7'!$B$19*'Fig. 2.7'!$C$19*'Fig. 2.7'!$B$21))</f>
        <v>17.944780483799267</v>
      </c>
      <c r="F966" s="278">
        <f>+(B966*'Fig. 2.7'!$B$18)+(C966*'Fig. 2.7'!$C$18)</f>
        <v>11.147458333333343</v>
      </c>
    </row>
    <row r="967" spans="2:6" x14ac:dyDescent="0.5">
      <c r="B967" s="276">
        <f t="shared" si="34"/>
        <v>0.94600000000000073</v>
      </c>
      <c r="C967" s="276">
        <f t="shared" si="35"/>
        <v>5.3999999999999271E-2</v>
      </c>
      <c r="D967" s="277"/>
      <c r="E967" s="278">
        <f>SQRT(((B967*'Fig. 2.7'!$B$19)^2)+((C967*'Fig. 2.7'!$C$19)^2)+(2*B967*C967*'Fig. 2.7'!$B$19*'Fig. 2.7'!$C$19*'Fig. 2.7'!$B$21))</f>
        <v>17.967592976674844</v>
      </c>
      <c r="F967" s="278">
        <f>+(B967*'Fig. 2.7'!$B$18)+(C967*'Fig. 2.7'!$C$18)</f>
        <v>11.157050000000011</v>
      </c>
    </row>
    <row r="968" spans="2:6" x14ac:dyDescent="0.5">
      <c r="B968" s="276">
        <f t="shared" si="34"/>
        <v>0.94700000000000073</v>
      </c>
      <c r="C968" s="276">
        <f t="shared" si="35"/>
        <v>5.299999999999927E-2</v>
      </c>
      <c r="D968" s="277"/>
      <c r="E968" s="278">
        <f>SQRT(((B968*'Fig. 2.7'!$B$19)^2)+((C968*'Fig. 2.7'!$C$19)^2)+(2*B968*C968*'Fig. 2.7'!$B$19*'Fig. 2.7'!$C$19*'Fig. 2.7'!$B$21))</f>
        <v>17.990406196710847</v>
      </c>
      <c r="F968" s="278">
        <f>+(B968*'Fig. 2.7'!$B$18)+(C968*'Fig. 2.7'!$C$18)</f>
        <v>11.166641666666676</v>
      </c>
    </row>
    <row r="969" spans="2:6" x14ac:dyDescent="0.5">
      <c r="B969" s="276">
        <f t="shared" si="34"/>
        <v>0.94800000000000073</v>
      </c>
      <c r="C969" s="276">
        <f t="shared" si="35"/>
        <v>5.1999999999999269E-2</v>
      </c>
      <c r="D969" s="277"/>
      <c r="E969" s="278">
        <f>SQRT(((B969*'Fig. 2.7'!$B$19)^2)+((C969*'Fig. 2.7'!$C$19)^2)+(2*B969*C969*'Fig. 2.7'!$B$19*'Fig. 2.7'!$C$19*'Fig. 2.7'!$B$21))</f>
        <v>18.013220141144505</v>
      </c>
      <c r="F969" s="278">
        <f>+(B969*'Fig. 2.7'!$B$18)+(C969*'Fig. 2.7'!$C$18)</f>
        <v>11.176233333333343</v>
      </c>
    </row>
    <row r="970" spans="2:6" x14ac:dyDescent="0.5">
      <c r="B970" s="276">
        <f t="shared" si="34"/>
        <v>0.94900000000000073</v>
      </c>
      <c r="C970" s="276">
        <f t="shared" si="35"/>
        <v>5.0999999999999268E-2</v>
      </c>
      <c r="D970" s="277"/>
      <c r="E970" s="278">
        <f>SQRT(((B970*'Fig. 2.7'!$B$19)^2)+((C970*'Fig. 2.7'!$C$19)^2)+(2*B970*C970*'Fig. 2.7'!$B$19*'Fig. 2.7'!$C$19*'Fig. 2.7'!$B$21))</f>
        <v>18.036034807226908</v>
      </c>
      <c r="F970" s="278">
        <f>+(B970*'Fig. 2.7'!$B$18)+(C970*'Fig. 2.7'!$C$18)</f>
        <v>11.18582500000001</v>
      </c>
    </row>
    <row r="971" spans="2:6" x14ac:dyDescent="0.5">
      <c r="B971" s="276">
        <f t="shared" si="34"/>
        <v>0.95000000000000073</v>
      </c>
      <c r="C971" s="276">
        <f t="shared" si="35"/>
        <v>4.9999999999999267E-2</v>
      </c>
      <c r="D971" s="277"/>
      <c r="E971" s="278">
        <f>SQRT(((B971*'Fig. 2.7'!$B$19)^2)+((C971*'Fig. 2.7'!$C$19)^2)+(2*B971*C971*'Fig. 2.7'!$B$19*'Fig. 2.7'!$C$19*'Fig. 2.7'!$B$21))</f>
        <v>18.058850192222984</v>
      </c>
      <c r="F971" s="278">
        <f>+(B971*'Fig. 2.7'!$B$18)+(C971*'Fig. 2.7'!$C$18)</f>
        <v>11.195416666666675</v>
      </c>
    </row>
    <row r="972" spans="2:6" x14ac:dyDescent="0.5">
      <c r="B972" s="276">
        <f t="shared" si="34"/>
        <v>0.95100000000000073</v>
      </c>
      <c r="C972" s="276">
        <f t="shared" si="35"/>
        <v>4.8999999999999266E-2</v>
      </c>
      <c r="D972" s="277"/>
      <c r="E972" s="278">
        <f>SQRT(((B972*'Fig. 2.7'!$B$19)^2)+((C972*'Fig. 2.7'!$C$19)^2)+(2*B972*C972*'Fig. 2.7'!$B$19*'Fig. 2.7'!$C$19*'Fig. 2.7'!$B$21))</f>
        <v>18.081666293411363</v>
      </c>
      <c r="F972" s="278">
        <f>+(B972*'Fig. 2.7'!$B$18)+(C972*'Fig. 2.7'!$C$18)</f>
        <v>11.205008333333343</v>
      </c>
    </row>
    <row r="973" spans="2:6" x14ac:dyDescent="0.5">
      <c r="B973" s="276">
        <f t="shared" si="34"/>
        <v>0.95200000000000073</v>
      </c>
      <c r="C973" s="276">
        <f t="shared" si="35"/>
        <v>4.7999999999999265E-2</v>
      </c>
      <c r="D973" s="277"/>
      <c r="E973" s="278">
        <f>SQRT(((B973*'Fig. 2.7'!$B$19)^2)+((C973*'Fig. 2.7'!$C$19)^2)+(2*B973*C973*'Fig. 2.7'!$B$19*'Fig. 2.7'!$C$19*'Fig. 2.7'!$B$21))</f>
        <v>18.104483108084299</v>
      </c>
      <c r="F973" s="278">
        <f>+(B973*'Fig. 2.7'!$B$18)+(C973*'Fig. 2.7'!$C$18)</f>
        <v>11.21460000000001</v>
      </c>
    </row>
    <row r="974" spans="2:6" x14ac:dyDescent="0.5">
      <c r="B974" s="276">
        <f t="shared" si="34"/>
        <v>0.95300000000000074</v>
      </c>
      <c r="C974" s="276">
        <f t="shared" si="35"/>
        <v>4.6999999999999265E-2</v>
      </c>
      <c r="D974" s="277"/>
      <c r="E974" s="278">
        <f>SQRT(((B974*'Fig. 2.7'!$B$19)^2)+((C974*'Fig. 2.7'!$C$19)^2)+(2*B974*C974*'Fig. 2.7'!$B$19*'Fig. 2.7'!$C$19*'Fig. 2.7'!$B$21))</f>
        <v>18.127300633547616</v>
      </c>
      <c r="F974" s="278">
        <f>+(B974*'Fig. 2.7'!$B$18)+(C974*'Fig. 2.7'!$C$18)</f>
        <v>11.224191666666675</v>
      </c>
    </row>
    <row r="975" spans="2:6" x14ac:dyDescent="0.5">
      <c r="B975" s="276">
        <f t="shared" si="34"/>
        <v>0.95400000000000074</v>
      </c>
      <c r="C975" s="276">
        <f t="shared" si="35"/>
        <v>4.5999999999999264E-2</v>
      </c>
      <c r="D975" s="277"/>
      <c r="E975" s="278">
        <f>SQRT(((B975*'Fig. 2.7'!$B$19)^2)+((C975*'Fig. 2.7'!$C$19)^2)+(2*B975*C975*'Fig. 2.7'!$B$19*'Fig. 2.7'!$C$19*'Fig. 2.7'!$B$21))</f>
        <v>18.150118867120586</v>
      </c>
      <c r="F975" s="278">
        <f>+(B975*'Fig. 2.7'!$B$18)+(C975*'Fig. 2.7'!$C$18)</f>
        <v>11.233783333333342</v>
      </c>
    </row>
    <row r="976" spans="2:6" x14ac:dyDescent="0.5">
      <c r="B976" s="276">
        <f t="shared" si="34"/>
        <v>0.95500000000000074</v>
      </c>
      <c r="C976" s="276">
        <f t="shared" si="35"/>
        <v>4.4999999999999263E-2</v>
      </c>
      <c r="D976" s="277"/>
      <c r="E976" s="278">
        <f>SQRT(((B976*'Fig. 2.7'!$B$19)^2)+((C976*'Fig. 2.7'!$C$19)^2)+(2*B976*C976*'Fig. 2.7'!$B$19*'Fig. 2.7'!$C$19*'Fig. 2.7'!$B$21))</f>
        <v>18.17293780613587</v>
      </c>
      <c r="F976" s="278">
        <f>+(B976*'Fig. 2.7'!$B$18)+(C976*'Fig. 2.7'!$C$18)</f>
        <v>11.243375000000009</v>
      </c>
    </row>
    <row r="977" spans="2:6" x14ac:dyDescent="0.5">
      <c r="B977" s="276">
        <f t="shared" si="34"/>
        <v>0.95600000000000074</v>
      </c>
      <c r="C977" s="276">
        <f t="shared" si="35"/>
        <v>4.3999999999999262E-2</v>
      </c>
      <c r="D977" s="277"/>
      <c r="E977" s="278">
        <f>SQRT(((B977*'Fig. 2.7'!$B$19)^2)+((C977*'Fig. 2.7'!$C$19)^2)+(2*B977*C977*'Fig. 2.7'!$B$19*'Fig. 2.7'!$C$19*'Fig. 2.7'!$B$21))</f>
        <v>18.195757447939428</v>
      </c>
      <c r="F977" s="278">
        <f>+(B977*'Fig. 2.7'!$B$18)+(C977*'Fig. 2.7'!$C$18)</f>
        <v>11.252966666666676</v>
      </c>
    </row>
    <row r="978" spans="2:6" x14ac:dyDescent="0.5">
      <c r="B978" s="276">
        <f t="shared" si="34"/>
        <v>0.95700000000000074</v>
      </c>
      <c r="C978" s="276">
        <f t="shared" si="35"/>
        <v>4.2999999999999261E-2</v>
      </c>
      <c r="D978" s="277"/>
      <c r="E978" s="278">
        <f>SQRT(((B978*'Fig. 2.7'!$B$19)^2)+((C978*'Fig. 2.7'!$C$19)^2)+(2*B978*C978*'Fig. 2.7'!$B$19*'Fig. 2.7'!$C$19*'Fig. 2.7'!$B$21))</f>
        <v>18.218577789890418</v>
      </c>
      <c r="F978" s="278">
        <f>+(B978*'Fig. 2.7'!$B$18)+(C978*'Fig. 2.7'!$C$18)</f>
        <v>11.262558333333343</v>
      </c>
    </row>
    <row r="979" spans="2:6" x14ac:dyDescent="0.5">
      <c r="B979" s="276">
        <f t="shared" si="34"/>
        <v>0.95800000000000074</v>
      </c>
      <c r="C979" s="276">
        <f t="shared" si="35"/>
        <v>4.199999999999926E-2</v>
      </c>
      <c r="D979" s="277"/>
      <c r="E979" s="278">
        <f>SQRT(((B979*'Fig. 2.7'!$B$19)^2)+((C979*'Fig. 2.7'!$C$19)^2)+(2*B979*C979*'Fig. 2.7'!$B$19*'Fig. 2.7'!$C$19*'Fig. 2.7'!$B$21))</f>
        <v>18.241398829361167</v>
      </c>
      <c r="F979" s="278">
        <f>+(B979*'Fig. 2.7'!$B$18)+(C979*'Fig. 2.7'!$C$18)</f>
        <v>11.272150000000009</v>
      </c>
    </row>
    <row r="980" spans="2:6" x14ac:dyDescent="0.5">
      <c r="B980" s="276">
        <f t="shared" si="34"/>
        <v>0.95900000000000074</v>
      </c>
      <c r="C980" s="276">
        <f t="shared" si="35"/>
        <v>4.0999999999999259E-2</v>
      </c>
      <c r="D980" s="277"/>
      <c r="E980" s="278">
        <f>SQRT(((B980*'Fig. 2.7'!$B$19)^2)+((C980*'Fig. 2.7'!$C$19)^2)+(2*B980*C980*'Fig. 2.7'!$B$19*'Fig. 2.7'!$C$19*'Fig. 2.7'!$B$21))</f>
        <v>18.264220563737013</v>
      </c>
      <c r="F980" s="278">
        <f>+(B980*'Fig. 2.7'!$B$18)+(C980*'Fig. 2.7'!$C$18)</f>
        <v>11.281741666666676</v>
      </c>
    </row>
    <row r="981" spans="2:6" x14ac:dyDescent="0.5">
      <c r="B981" s="276">
        <f t="shared" si="34"/>
        <v>0.96000000000000074</v>
      </c>
      <c r="C981" s="276">
        <f t="shared" si="35"/>
        <v>3.9999999999999258E-2</v>
      </c>
      <c r="D981" s="277"/>
      <c r="E981" s="278">
        <f>SQRT(((B981*'Fig. 2.7'!$B$19)^2)+((C981*'Fig. 2.7'!$C$19)^2)+(2*B981*C981*'Fig. 2.7'!$B$19*'Fig. 2.7'!$C$19*'Fig. 2.7'!$B$21))</f>
        <v>18.2870429904163</v>
      </c>
      <c r="F981" s="278">
        <f>+(B981*'Fig. 2.7'!$B$18)+(C981*'Fig. 2.7'!$C$18)</f>
        <v>11.291333333333343</v>
      </c>
    </row>
    <row r="982" spans="2:6" x14ac:dyDescent="0.5">
      <c r="B982" s="276">
        <f t="shared" si="34"/>
        <v>0.96100000000000074</v>
      </c>
      <c r="C982" s="276">
        <f t="shared" si="35"/>
        <v>3.8999999999999257E-2</v>
      </c>
      <c r="D982" s="277"/>
      <c r="E982" s="278">
        <f>SQRT(((B982*'Fig. 2.7'!$B$19)^2)+((C982*'Fig. 2.7'!$C$19)^2)+(2*B982*C982*'Fig. 2.7'!$B$19*'Fig. 2.7'!$C$19*'Fig. 2.7'!$B$21))</f>
        <v>18.309866106810254</v>
      </c>
      <c r="F982" s="278">
        <f>+(B982*'Fig. 2.7'!$B$18)+(C982*'Fig. 2.7'!$C$18)</f>
        <v>11.30092500000001</v>
      </c>
    </row>
    <row r="983" spans="2:6" x14ac:dyDescent="0.5">
      <c r="B983" s="276">
        <f t="shared" si="34"/>
        <v>0.96200000000000074</v>
      </c>
      <c r="C983" s="276">
        <f t="shared" si="35"/>
        <v>3.7999999999999257E-2</v>
      </c>
      <c r="D983" s="277"/>
      <c r="E983" s="278">
        <f>SQRT(((B983*'Fig. 2.7'!$B$19)^2)+((C983*'Fig. 2.7'!$C$19)^2)+(2*B983*C983*'Fig. 2.7'!$B$19*'Fig. 2.7'!$C$19*'Fig. 2.7'!$B$21))</f>
        <v>18.332689910342904</v>
      </c>
      <c r="F983" s="278">
        <f>+(B983*'Fig. 2.7'!$B$18)+(C983*'Fig. 2.7'!$C$18)</f>
        <v>11.310516666666677</v>
      </c>
    </row>
    <row r="984" spans="2:6" x14ac:dyDescent="0.5">
      <c r="B984" s="276">
        <f t="shared" si="34"/>
        <v>0.96300000000000074</v>
      </c>
      <c r="C984" s="276">
        <f t="shared" si="35"/>
        <v>3.6999999999999256E-2</v>
      </c>
      <c r="D984" s="277"/>
      <c r="E984" s="278">
        <f>SQRT(((B984*'Fig. 2.7'!$B$19)^2)+((C984*'Fig. 2.7'!$C$19)^2)+(2*B984*C984*'Fig. 2.7'!$B$19*'Fig. 2.7'!$C$19*'Fig. 2.7'!$B$21))</f>
        <v>18.355514398451032</v>
      </c>
      <c r="F984" s="278">
        <f>+(B984*'Fig. 2.7'!$B$18)+(C984*'Fig. 2.7'!$C$18)</f>
        <v>11.320108333333344</v>
      </c>
    </row>
    <row r="985" spans="2:6" x14ac:dyDescent="0.5">
      <c r="B985" s="276">
        <f t="shared" si="34"/>
        <v>0.96400000000000075</v>
      </c>
      <c r="C985" s="276">
        <f t="shared" si="35"/>
        <v>3.5999999999999255E-2</v>
      </c>
      <c r="D985" s="277"/>
      <c r="E985" s="278">
        <f>SQRT(((B985*'Fig. 2.7'!$B$19)^2)+((C985*'Fig. 2.7'!$C$19)^2)+(2*B985*C985*'Fig. 2.7'!$B$19*'Fig. 2.7'!$C$19*'Fig. 2.7'!$B$21))</f>
        <v>18.37833956858406</v>
      </c>
      <c r="F985" s="278">
        <f>+(B985*'Fig. 2.7'!$B$18)+(C985*'Fig. 2.7'!$C$18)</f>
        <v>11.32970000000001</v>
      </c>
    </row>
    <row r="986" spans="2:6" x14ac:dyDescent="0.5">
      <c r="B986" s="276">
        <f t="shared" si="34"/>
        <v>0.96500000000000075</v>
      </c>
      <c r="C986" s="276">
        <f t="shared" si="35"/>
        <v>3.4999999999999254E-2</v>
      </c>
      <c r="D986" s="277"/>
      <c r="E986" s="278">
        <f>SQRT(((B986*'Fig. 2.7'!$B$19)^2)+((C986*'Fig. 2.7'!$C$19)^2)+(2*B986*C986*'Fig. 2.7'!$B$19*'Fig. 2.7'!$C$19*'Fig. 2.7'!$B$21))</f>
        <v>18.401165418203995</v>
      </c>
      <c r="F986" s="278">
        <f>+(B986*'Fig. 2.7'!$B$18)+(C986*'Fig. 2.7'!$C$18)</f>
        <v>11.339291666666675</v>
      </c>
    </row>
    <row r="987" spans="2:6" x14ac:dyDescent="0.5">
      <c r="B987" s="276">
        <f t="shared" si="34"/>
        <v>0.96600000000000075</v>
      </c>
      <c r="C987" s="276">
        <f t="shared" si="35"/>
        <v>3.3999999999999253E-2</v>
      </c>
      <c r="D987" s="277"/>
      <c r="E987" s="278">
        <f>SQRT(((B987*'Fig. 2.7'!$B$19)^2)+((C987*'Fig. 2.7'!$C$19)^2)+(2*B987*C987*'Fig. 2.7'!$B$19*'Fig. 2.7'!$C$19*'Fig. 2.7'!$B$21))</f>
        <v>18.42399194478536</v>
      </c>
      <c r="F987" s="278">
        <f>+(B987*'Fig. 2.7'!$B$18)+(C987*'Fig. 2.7'!$C$18)</f>
        <v>11.348883333333342</v>
      </c>
    </row>
    <row r="988" spans="2:6" x14ac:dyDescent="0.5">
      <c r="B988" s="276">
        <f t="shared" si="34"/>
        <v>0.96700000000000075</v>
      </c>
      <c r="C988" s="276">
        <f t="shared" si="35"/>
        <v>3.2999999999999252E-2</v>
      </c>
      <c r="D988" s="277"/>
      <c r="E988" s="278">
        <f>SQRT(((B988*'Fig. 2.7'!$B$19)^2)+((C988*'Fig. 2.7'!$C$19)^2)+(2*B988*C988*'Fig. 2.7'!$B$19*'Fig. 2.7'!$C$19*'Fig. 2.7'!$B$21))</f>
        <v>18.446819145815077</v>
      </c>
      <c r="F988" s="278">
        <f>+(B988*'Fig. 2.7'!$B$18)+(C988*'Fig. 2.7'!$C$18)</f>
        <v>11.358475000000009</v>
      </c>
    </row>
    <row r="989" spans="2:6" x14ac:dyDescent="0.5">
      <c r="B989" s="276">
        <f t="shared" si="34"/>
        <v>0.96800000000000075</v>
      </c>
      <c r="C989" s="276">
        <f t="shared" si="35"/>
        <v>3.1999999999999251E-2</v>
      </c>
      <c r="D989" s="277"/>
      <c r="E989" s="278">
        <f>SQRT(((B989*'Fig. 2.7'!$B$19)^2)+((C989*'Fig. 2.7'!$C$19)^2)+(2*B989*C989*'Fig. 2.7'!$B$19*'Fig. 2.7'!$C$19*'Fig. 2.7'!$B$21))</f>
        <v>18.469647018792443</v>
      </c>
      <c r="F989" s="278">
        <f>+(B989*'Fig. 2.7'!$B$18)+(C989*'Fig. 2.7'!$C$18)</f>
        <v>11.368066666666676</v>
      </c>
    </row>
    <row r="990" spans="2:6" x14ac:dyDescent="0.5">
      <c r="B990" s="276">
        <f t="shared" si="34"/>
        <v>0.96900000000000075</v>
      </c>
      <c r="C990" s="276">
        <f t="shared" si="35"/>
        <v>3.099999999999925E-2</v>
      </c>
      <c r="D990" s="277"/>
      <c r="E990" s="278">
        <f>SQRT(((B990*'Fig. 2.7'!$B$19)^2)+((C990*'Fig. 2.7'!$C$19)^2)+(2*B990*C990*'Fig. 2.7'!$B$19*'Fig. 2.7'!$C$19*'Fig. 2.7'!$B$21))</f>
        <v>18.492475561229011</v>
      </c>
      <c r="F990" s="278">
        <f>+(B990*'Fig. 2.7'!$B$18)+(C990*'Fig. 2.7'!$C$18)</f>
        <v>11.377658333333343</v>
      </c>
    </row>
    <row r="991" spans="2:6" x14ac:dyDescent="0.5">
      <c r="B991" s="276">
        <f t="shared" si="34"/>
        <v>0.97000000000000075</v>
      </c>
      <c r="C991" s="276">
        <f t="shared" si="35"/>
        <v>2.9999999999999249E-2</v>
      </c>
      <c r="D991" s="277"/>
      <c r="E991" s="278">
        <f>SQRT(((B991*'Fig. 2.7'!$B$19)^2)+((C991*'Fig. 2.7'!$C$19)^2)+(2*B991*C991*'Fig. 2.7'!$B$19*'Fig. 2.7'!$C$19*'Fig. 2.7'!$B$21))</f>
        <v>18.515304770648541</v>
      </c>
      <c r="F991" s="278">
        <f>+(B991*'Fig. 2.7'!$B$18)+(C991*'Fig. 2.7'!$C$18)</f>
        <v>11.387250000000009</v>
      </c>
    </row>
    <row r="992" spans="2:6" x14ac:dyDescent="0.5">
      <c r="B992" s="276">
        <f t="shared" si="34"/>
        <v>0.97100000000000075</v>
      </c>
      <c r="C992" s="276">
        <f t="shared" si="35"/>
        <v>2.8999999999999249E-2</v>
      </c>
      <c r="D992" s="277"/>
      <c r="E992" s="278">
        <f>SQRT(((B992*'Fig. 2.7'!$B$19)^2)+((C992*'Fig. 2.7'!$C$19)^2)+(2*B992*C992*'Fig. 2.7'!$B$19*'Fig. 2.7'!$C$19*'Fig. 2.7'!$B$21))</f>
        <v>18.538134644586926</v>
      </c>
      <c r="F992" s="278">
        <f>+(B992*'Fig. 2.7'!$B$18)+(C992*'Fig. 2.7'!$C$18)</f>
        <v>11.396841666666676</v>
      </c>
    </row>
    <row r="993" spans="2:6" x14ac:dyDescent="0.5">
      <c r="B993" s="276">
        <f t="shared" si="34"/>
        <v>0.97200000000000075</v>
      </c>
      <c r="C993" s="276">
        <f t="shared" si="35"/>
        <v>2.7999999999999248E-2</v>
      </c>
      <c r="D993" s="277"/>
      <c r="E993" s="278">
        <f>SQRT(((B993*'Fig. 2.7'!$B$19)^2)+((C993*'Fig. 2.7'!$C$19)^2)+(2*B993*C993*'Fig. 2.7'!$B$19*'Fig. 2.7'!$C$19*'Fig. 2.7'!$B$21))</f>
        <v>18.560965180592095</v>
      </c>
      <c r="F993" s="278">
        <f>+(B993*'Fig. 2.7'!$B$18)+(C993*'Fig. 2.7'!$C$18)</f>
        <v>11.406433333333343</v>
      </c>
    </row>
    <row r="994" spans="2:6" x14ac:dyDescent="0.5">
      <c r="B994" s="276">
        <f t="shared" si="34"/>
        <v>0.97300000000000075</v>
      </c>
      <c r="C994" s="276">
        <f t="shared" si="35"/>
        <v>2.6999999999999247E-2</v>
      </c>
      <c r="D994" s="277"/>
      <c r="E994" s="278">
        <f>SQRT(((B994*'Fig. 2.7'!$B$19)^2)+((C994*'Fig. 2.7'!$C$19)^2)+(2*B994*C994*'Fig. 2.7'!$B$19*'Fig. 2.7'!$C$19*'Fig. 2.7'!$B$21))</f>
        <v>18.583796376223969</v>
      </c>
      <c r="F994" s="278">
        <f>+(B994*'Fig. 2.7'!$B$18)+(C994*'Fig. 2.7'!$C$18)</f>
        <v>11.41602500000001</v>
      </c>
    </row>
    <row r="995" spans="2:6" x14ac:dyDescent="0.5">
      <c r="B995" s="276">
        <f t="shared" si="34"/>
        <v>0.97400000000000075</v>
      </c>
      <c r="C995" s="276">
        <f t="shared" si="35"/>
        <v>2.5999999999999246E-2</v>
      </c>
      <c r="D995" s="277"/>
      <c r="E995" s="278">
        <f>SQRT(((B995*'Fig. 2.7'!$B$19)^2)+((C995*'Fig. 2.7'!$C$19)^2)+(2*B995*C995*'Fig. 2.7'!$B$19*'Fig. 2.7'!$C$19*'Fig. 2.7'!$B$21))</f>
        <v>18.606628229054373</v>
      </c>
      <c r="F995" s="278">
        <f>+(B995*'Fig. 2.7'!$B$18)+(C995*'Fig. 2.7'!$C$18)</f>
        <v>11.425616666666677</v>
      </c>
    </row>
    <row r="996" spans="2:6" x14ac:dyDescent="0.5">
      <c r="B996" s="276">
        <f t="shared" si="34"/>
        <v>0.97500000000000075</v>
      </c>
      <c r="C996" s="276">
        <f t="shared" si="35"/>
        <v>2.4999999999999245E-2</v>
      </c>
      <c r="D996" s="277"/>
      <c r="E996" s="278">
        <f>SQRT(((B996*'Fig. 2.7'!$B$19)^2)+((C996*'Fig. 2.7'!$C$19)^2)+(2*B996*C996*'Fig. 2.7'!$B$19*'Fig. 2.7'!$C$19*'Fig. 2.7'!$B$21))</f>
        <v>18.629460736666957</v>
      </c>
      <c r="F996" s="278">
        <f>+(B996*'Fig. 2.7'!$B$18)+(C996*'Fig. 2.7'!$C$18)</f>
        <v>11.435208333333343</v>
      </c>
    </row>
    <row r="997" spans="2:6" x14ac:dyDescent="0.5">
      <c r="B997" s="276">
        <f t="shared" si="34"/>
        <v>0.97600000000000076</v>
      </c>
      <c r="C997" s="276">
        <f t="shared" si="35"/>
        <v>2.3999999999999244E-2</v>
      </c>
      <c r="D997" s="277"/>
      <c r="E997" s="278">
        <f>SQRT(((B997*'Fig. 2.7'!$B$19)^2)+((C997*'Fig. 2.7'!$C$19)^2)+(2*B997*C997*'Fig. 2.7'!$B$19*'Fig. 2.7'!$C$19*'Fig. 2.7'!$B$21))</f>
        <v>18.652293896657149</v>
      </c>
      <c r="F997" s="278">
        <f>+(B997*'Fig. 2.7'!$B$18)+(C997*'Fig. 2.7'!$C$18)</f>
        <v>11.44480000000001</v>
      </c>
    </row>
    <row r="998" spans="2:6" x14ac:dyDescent="0.5">
      <c r="B998" s="276">
        <f t="shared" si="34"/>
        <v>0.97700000000000076</v>
      </c>
      <c r="C998" s="276">
        <f t="shared" si="35"/>
        <v>2.2999999999999243E-2</v>
      </c>
      <c r="D998" s="277"/>
      <c r="E998" s="278">
        <f>SQRT(((B998*'Fig. 2.7'!$B$19)^2)+((C998*'Fig. 2.7'!$C$19)^2)+(2*B998*C998*'Fig. 2.7'!$B$19*'Fig. 2.7'!$C$19*'Fig. 2.7'!$B$21))</f>
        <v>18.675127706632043</v>
      </c>
      <c r="F998" s="278">
        <f>+(B998*'Fig. 2.7'!$B$18)+(C998*'Fig. 2.7'!$C$18)</f>
        <v>11.454391666666677</v>
      </c>
    </row>
    <row r="999" spans="2:6" x14ac:dyDescent="0.5">
      <c r="B999" s="276">
        <f t="shared" si="34"/>
        <v>0.97800000000000076</v>
      </c>
      <c r="C999" s="276">
        <f t="shared" si="35"/>
        <v>2.1999999999999242E-2</v>
      </c>
      <c r="D999" s="277"/>
      <c r="E999" s="278">
        <f>SQRT(((B999*'Fig. 2.7'!$B$19)^2)+((C999*'Fig. 2.7'!$C$19)^2)+(2*B999*C999*'Fig. 2.7'!$B$19*'Fig. 2.7'!$C$19*'Fig. 2.7'!$B$21))</f>
        <v>18.697962164210384</v>
      </c>
      <c r="F999" s="278">
        <f>+(B999*'Fig. 2.7'!$B$18)+(C999*'Fig. 2.7'!$C$18)</f>
        <v>11.463983333333344</v>
      </c>
    </row>
    <row r="1000" spans="2:6" x14ac:dyDescent="0.5">
      <c r="B1000" s="276">
        <f t="shared" si="34"/>
        <v>0.97900000000000076</v>
      </c>
      <c r="C1000" s="276">
        <f t="shared" si="35"/>
        <v>2.0999999999999241E-2</v>
      </c>
      <c r="D1000" s="277"/>
      <c r="E1000" s="278">
        <f>SQRT(((B1000*'Fig. 2.7'!$B$19)^2)+((C1000*'Fig. 2.7'!$C$19)^2)+(2*B1000*C1000*'Fig. 2.7'!$B$19*'Fig. 2.7'!$C$19*'Fig. 2.7'!$B$21))</f>
        <v>18.720797267022448</v>
      </c>
      <c r="F1000" s="278">
        <f>+(B1000*'Fig. 2.7'!$B$18)+(C1000*'Fig. 2.7'!$C$18)</f>
        <v>11.473575000000011</v>
      </c>
    </row>
    <row r="1001" spans="2:6" x14ac:dyDescent="0.5">
      <c r="B1001" s="276">
        <f t="shared" si="34"/>
        <v>0.98000000000000076</v>
      </c>
      <c r="C1001" s="276">
        <f t="shared" si="35"/>
        <v>1.9999999999999241E-2</v>
      </c>
      <c r="D1001" s="277"/>
      <c r="E1001" s="278">
        <f>SQRT(((B1001*'Fig. 2.7'!$B$19)^2)+((C1001*'Fig. 2.7'!$C$19)^2)+(2*B1001*C1001*'Fig. 2.7'!$B$19*'Fig. 2.7'!$C$19*'Fig. 2.7'!$B$21))</f>
        <v>18.743633012709999</v>
      </c>
      <c r="F1001" s="278">
        <f>+(B1001*'Fig. 2.7'!$B$18)+(C1001*'Fig. 2.7'!$C$18)</f>
        <v>11.483166666666676</v>
      </c>
    </row>
    <row r="1002" spans="2:6" x14ac:dyDescent="0.5">
      <c r="B1002" s="276">
        <f t="shared" ref="B1002:B1021" si="36">+B1001+0.001</f>
        <v>0.98100000000000076</v>
      </c>
      <c r="C1002" s="276">
        <f t="shared" ref="C1002:C1021" si="37">1-B1002</f>
        <v>1.899999999999924E-2</v>
      </c>
      <c r="D1002" s="277"/>
      <c r="E1002" s="278">
        <f>SQRT(((B1002*'Fig. 2.7'!$B$19)^2)+((C1002*'Fig. 2.7'!$C$19)^2)+(2*B1002*C1002*'Fig. 2.7'!$B$19*'Fig. 2.7'!$C$19*'Fig. 2.7'!$B$21))</f>
        <v>18.766469398926215</v>
      </c>
      <c r="F1002" s="278">
        <f>+(B1002*'Fig. 2.7'!$B$18)+(C1002*'Fig. 2.7'!$C$18)</f>
        <v>11.492758333333342</v>
      </c>
    </row>
    <row r="1003" spans="2:6" x14ac:dyDescent="0.5">
      <c r="B1003" s="276">
        <f t="shared" si="36"/>
        <v>0.98200000000000076</v>
      </c>
      <c r="C1003" s="276">
        <f t="shared" si="37"/>
        <v>1.7999999999999239E-2</v>
      </c>
      <c r="D1003" s="277"/>
      <c r="E1003" s="278">
        <f>SQRT(((B1003*'Fig. 2.7'!$B$19)^2)+((C1003*'Fig. 2.7'!$C$19)^2)+(2*B1003*C1003*'Fig. 2.7'!$B$19*'Fig. 2.7'!$C$19*'Fig. 2.7'!$B$21))</f>
        <v>18.789306423335606</v>
      </c>
      <c r="F1003" s="278">
        <f>+(B1003*'Fig. 2.7'!$B$18)+(C1003*'Fig. 2.7'!$C$18)</f>
        <v>11.502350000000009</v>
      </c>
    </row>
    <row r="1004" spans="2:6" x14ac:dyDescent="0.5">
      <c r="B1004" s="276">
        <f t="shared" si="36"/>
        <v>0.98300000000000076</v>
      </c>
      <c r="C1004" s="276">
        <f t="shared" si="37"/>
        <v>1.6999999999999238E-2</v>
      </c>
      <c r="D1004" s="277"/>
      <c r="E1004" s="278">
        <f>SQRT(((B1004*'Fig. 2.7'!$B$19)^2)+((C1004*'Fig. 2.7'!$C$19)^2)+(2*B1004*C1004*'Fig. 2.7'!$B$19*'Fig. 2.7'!$C$19*'Fig. 2.7'!$B$21))</f>
        <v>18.812144083613969</v>
      </c>
      <c r="F1004" s="278">
        <f>+(B1004*'Fig. 2.7'!$B$18)+(C1004*'Fig. 2.7'!$C$18)</f>
        <v>11.511941666666676</v>
      </c>
    </row>
    <row r="1005" spans="2:6" x14ac:dyDescent="0.5">
      <c r="B1005" s="276">
        <f t="shared" si="36"/>
        <v>0.98400000000000076</v>
      </c>
      <c r="C1005" s="276">
        <f t="shared" si="37"/>
        <v>1.5999999999999237E-2</v>
      </c>
      <c r="D1005" s="277"/>
      <c r="E1005" s="278">
        <f>SQRT(((B1005*'Fig. 2.7'!$B$19)^2)+((C1005*'Fig. 2.7'!$C$19)^2)+(2*B1005*C1005*'Fig. 2.7'!$B$19*'Fig. 2.7'!$C$19*'Fig. 2.7'!$B$21))</f>
        <v>18.834982377448316</v>
      </c>
      <c r="F1005" s="278">
        <f>+(B1005*'Fig. 2.7'!$B$18)+(C1005*'Fig. 2.7'!$C$18)</f>
        <v>11.521533333333343</v>
      </c>
    </row>
    <row r="1006" spans="2:6" x14ac:dyDescent="0.5">
      <c r="B1006" s="276">
        <f t="shared" si="36"/>
        <v>0.98500000000000076</v>
      </c>
      <c r="C1006" s="276">
        <f t="shared" si="37"/>
        <v>1.4999999999999236E-2</v>
      </c>
      <c r="D1006" s="277"/>
      <c r="E1006" s="278">
        <f>SQRT(((B1006*'Fig. 2.7'!$B$19)^2)+((C1006*'Fig. 2.7'!$C$19)^2)+(2*B1006*C1006*'Fig. 2.7'!$B$19*'Fig. 2.7'!$C$19*'Fig. 2.7'!$B$21))</f>
        <v>18.857821302536774</v>
      </c>
      <c r="F1006" s="278">
        <f>+(B1006*'Fig. 2.7'!$B$18)+(C1006*'Fig. 2.7'!$C$18)</f>
        <v>11.53112500000001</v>
      </c>
    </row>
    <row r="1007" spans="2:6" x14ac:dyDescent="0.5">
      <c r="B1007" s="276">
        <f t="shared" si="36"/>
        <v>0.98600000000000076</v>
      </c>
      <c r="C1007" s="276">
        <f t="shared" si="37"/>
        <v>1.3999999999999235E-2</v>
      </c>
      <c r="D1007" s="277"/>
      <c r="E1007" s="278">
        <f>SQRT(((B1007*'Fig. 2.7'!$B$19)^2)+((C1007*'Fig. 2.7'!$C$19)^2)+(2*B1007*C1007*'Fig. 2.7'!$B$19*'Fig. 2.7'!$C$19*'Fig. 2.7'!$B$21))</f>
        <v>18.880660856588573</v>
      </c>
      <c r="F1007" s="278">
        <f>+(B1007*'Fig. 2.7'!$B$18)+(C1007*'Fig. 2.7'!$C$18)</f>
        <v>11.540716666666677</v>
      </c>
    </row>
    <row r="1008" spans="2:6" x14ac:dyDescent="0.5">
      <c r="B1008" s="276">
        <f t="shared" si="36"/>
        <v>0.98700000000000077</v>
      </c>
      <c r="C1008" s="276">
        <f t="shared" si="37"/>
        <v>1.2999999999999234E-2</v>
      </c>
      <c r="D1008" s="277"/>
      <c r="E1008" s="278">
        <f>SQRT(((B1008*'Fig. 2.7'!$B$19)^2)+((C1008*'Fig. 2.7'!$C$19)^2)+(2*B1008*C1008*'Fig. 2.7'!$B$19*'Fig. 2.7'!$C$19*'Fig. 2.7'!$B$21))</f>
        <v>18.903501037323927</v>
      </c>
      <c r="F1008" s="278">
        <f>+(B1008*'Fig. 2.7'!$B$18)+(C1008*'Fig. 2.7'!$C$18)</f>
        <v>11.550308333333343</v>
      </c>
    </row>
    <row r="1009" spans="2:6" x14ac:dyDescent="0.5">
      <c r="B1009" s="276">
        <f t="shared" si="36"/>
        <v>0.98800000000000077</v>
      </c>
      <c r="C1009" s="276">
        <f t="shared" si="37"/>
        <v>1.1999999999999234E-2</v>
      </c>
      <c r="D1009" s="277"/>
      <c r="E1009" s="278">
        <f>SQRT(((B1009*'Fig. 2.7'!$B$19)^2)+((C1009*'Fig. 2.7'!$C$19)^2)+(2*B1009*C1009*'Fig. 2.7'!$B$19*'Fig. 2.7'!$C$19*'Fig. 2.7'!$B$21))</f>
        <v>18.92634184247401</v>
      </c>
      <c r="F1009" s="278">
        <f>+(B1009*'Fig. 2.7'!$B$18)+(C1009*'Fig. 2.7'!$C$18)</f>
        <v>11.55990000000001</v>
      </c>
    </row>
    <row r="1010" spans="2:6" x14ac:dyDescent="0.5">
      <c r="B1010" s="276">
        <f t="shared" si="36"/>
        <v>0.98900000000000077</v>
      </c>
      <c r="C1010" s="276">
        <f t="shared" si="37"/>
        <v>1.0999999999999233E-2</v>
      </c>
      <c r="D1010" s="277"/>
      <c r="E1010" s="278">
        <f>SQRT(((B1010*'Fig. 2.7'!$B$19)^2)+((C1010*'Fig. 2.7'!$C$19)^2)+(2*B1010*C1010*'Fig. 2.7'!$B$19*'Fig. 2.7'!$C$19*'Fig. 2.7'!$B$21))</f>
        <v>18.949183269780868</v>
      </c>
      <c r="F1010" s="278">
        <f>+(B1010*'Fig. 2.7'!$B$18)+(C1010*'Fig. 2.7'!$C$18)</f>
        <v>11.569491666666677</v>
      </c>
    </row>
    <row r="1011" spans="2:6" x14ac:dyDescent="0.5">
      <c r="B1011" s="276">
        <f t="shared" si="36"/>
        <v>0.99000000000000077</v>
      </c>
      <c r="C1011" s="276">
        <f t="shared" si="37"/>
        <v>9.9999999999992317E-3</v>
      </c>
      <c r="D1011" s="277"/>
      <c r="E1011" s="278">
        <f>SQRT(((B1011*'Fig. 2.7'!$B$19)^2)+((C1011*'Fig. 2.7'!$C$19)^2)+(2*B1011*C1011*'Fig. 2.7'!$B$19*'Fig. 2.7'!$C$19*'Fig. 2.7'!$B$21))</f>
        <v>18.972025316997353</v>
      </c>
      <c r="F1011" s="278">
        <f>+(B1011*'Fig. 2.7'!$B$18)+(C1011*'Fig. 2.7'!$C$18)</f>
        <v>11.579083333333344</v>
      </c>
    </row>
    <row r="1012" spans="2:6" x14ac:dyDescent="0.5">
      <c r="B1012" s="276">
        <f t="shared" si="36"/>
        <v>0.99100000000000077</v>
      </c>
      <c r="C1012" s="276">
        <f t="shared" si="37"/>
        <v>8.9999999999992308E-3</v>
      </c>
      <c r="D1012" s="277"/>
      <c r="E1012" s="278">
        <f>SQRT(((B1012*'Fig. 2.7'!$B$19)^2)+((C1012*'Fig. 2.7'!$C$19)^2)+(2*B1012*C1012*'Fig. 2.7'!$B$19*'Fig. 2.7'!$C$19*'Fig. 2.7'!$B$21))</f>
        <v>18.994867981887079</v>
      </c>
      <c r="F1012" s="278">
        <f>+(B1012*'Fig. 2.7'!$B$18)+(C1012*'Fig. 2.7'!$C$18)</f>
        <v>11.588675000000011</v>
      </c>
    </row>
    <row r="1013" spans="2:6" x14ac:dyDescent="0.5">
      <c r="B1013" s="276">
        <f t="shared" si="36"/>
        <v>0.99200000000000077</v>
      </c>
      <c r="C1013" s="276">
        <f t="shared" si="37"/>
        <v>7.9999999999992299E-3</v>
      </c>
      <c r="D1013" s="277"/>
      <c r="E1013" s="278">
        <f>SQRT(((B1013*'Fig. 2.7'!$B$19)^2)+((C1013*'Fig. 2.7'!$C$19)^2)+(2*B1013*C1013*'Fig. 2.7'!$B$19*'Fig. 2.7'!$C$19*'Fig. 2.7'!$B$21))</f>
        <v>19.017711262224328</v>
      </c>
      <c r="F1013" s="278">
        <f>+(B1013*'Fig. 2.7'!$B$18)+(C1013*'Fig. 2.7'!$C$18)</f>
        <v>11.598266666666678</v>
      </c>
    </row>
    <row r="1014" spans="2:6" x14ac:dyDescent="0.5">
      <c r="B1014" s="276">
        <f t="shared" si="36"/>
        <v>0.99300000000000077</v>
      </c>
      <c r="C1014" s="276">
        <f t="shared" si="37"/>
        <v>6.9999999999992291E-3</v>
      </c>
      <c r="D1014" s="277"/>
      <c r="E1014" s="278">
        <f>SQRT(((B1014*'Fig. 2.7'!$B$19)^2)+((C1014*'Fig. 2.7'!$C$19)^2)+(2*B1014*C1014*'Fig. 2.7'!$B$19*'Fig. 2.7'!$C$19*'Fig. 2.7'!$B$21))</f>
        <v>19.040555155794014</v>
      </c>
      <c r="F1014" s="278">
        <f>+(B1014*'Fig. 2.7'!$B$18)+(C1014*'Fig. 2.7'!$C$18)</f>
        <v>11.607858333333343</v>
      </c>
    </row>
    <row r="1015" spans="2:6" x14ac:dyDescent="0.5">
      <c r="B1015" s="276">
        <f t="shared" si="36"/>
        <v>0.99400000000000077</v>
      </c>
      <c r="C1015" s="276">
        <f t="shared" si="37"/>
        <v>5.9999999999992282E-3</v>
      </c>
      <c r="D1015" s="277"/>
      <c r="E1015" s="278">
        <f>SQRT(((B1015*'Fig. 2.7'!$B$19)^2)+((C1015*'Fig. 2.7'!$C$19)^2)+(2*B1015*C1015*'Fig. 2.7'!$B$19*'Fig. 2.7'!$C$19*'Fig. 2.7'!$B$21))</f>
        <v>19.06339966039161</v>
      </c>
      <c r="F1015" s="278">
        <f>+(B1015*'Fig. 2.7'!$B$18)+(C1015*'Fig. 2.7'!$C$18)</f>
        <v>11.617450000000009</v>
      </c>
    </row>
    <row r="1016" spans="2:6" x14ac:dyDescent="0.5">
      <c r="B1016" s="276">
        <f t="shared" si="36"/>
        <v>0.99500000000000077</v>
      </c>
      <c r="C1016" s="276">
        <f t="shared" si="37"/>
        <v>4.9999999999992273E-3</v>
      </c>
      <c r="D1016" s="277"/>
      <c r="E1016" s="278">
        <f>SQRT(((B1016*'Fig. 2.7'!$B$19)^2)+((C1016*'Fig. 2.7'!$C$19)^2)+(2*B1016*C1016*'Fig. 2.7'!$B$19*'Fig. 2.7'!$C$19*'Fig. 2.7'!$B$21))</f>
        <v>19.086244773823072</v>
      </c>
      <c r="F1016" s="278">
        <f>+(B1016*'Fig. 2.7'!$B$18)+(C1016*'Fig. 2.7'!$C$18)</f>
        <v>11.627041666666676</v>
      </c>
    </row>
    <row r="1017" spans="2:6" x14ac:dyDescent="0.5">
      <c r="B1017" s="276">
        <f t="shared" si="36"/>
        <v>0.99600000000000077</v>
      </c>
      <c r="C1017" s="276">
        <f t="shared" si="37"/>
        <v>3.9999999999992264E-3</v>
      </c>
      <c r="D1017" s="277"/>
      <c r="E1017" s="278">
        <f>SQRT(((B1017*'Fig. 2.7'!$B$19)^2)+((C1017*'Fig. 2.7'!$C$19)^2)+(2*B1017*C1017*'Fig. 2.7'!$B$19*'Fig. 2.7'!$C$19*'Fig. 2.7'!$B$21))</f>
        <v>19.109090493904809</v>
      </c>
      <c r="F1017" s="278">
        <f>+(B1017*'Fig. 2.7'!$B$18)+(C1017*'Fig. 2.7'!$C$18)</f>
        <v>11.636633333333343</v>
      </c>
    </row>
    <row r="1018" spans="2:6" x14ac:dyDescent="0.5">
      <c r="B1018" s="276">
        <f t="shared" si="36"/>
        <v>0.99700000000000077</v>
      </c>
      <c r="C1018" s="276">
        <f t="shared" si="37"/>
        <v>2.9999999999992255E-3</v>
      </c>
      <c r="D1018" s="277"/>
      <c r="E1018" s="278">
        <f>SQRT(((B1018*'Fig. 2.7'!$B$19)^2)+((C1018*'Fig. 2.7'!$C$19)^2)+(2*B1018*C1018*'Fig. 2.7'!$B$19*'Fig. 2.7'!$C$19*'Fig. 2.7'!$B$21))</f>
        <v>19.131936818463586</v>
      </c>
      <c r="F1018" s="278">
        <f>+(B1018*'Fig. 2.7'!$B$18)+(C1018*'Fig. 2.7'!$C$18)</f>
        <v>11.64622500000001</v>
      </c>
    </row>
    <row r="1019" spans="2:6" x14ac:dyDescent="0.5">
      <c r="B1019" s="276">
        <f t="shared" si="36"/>
        <v>0.99800000000000078</v>
      </c>
      <c r="C1019" s="276">
        <f t="shared" si="37"/>
        <v>1.9999999999992246E-3</v>
      </c>
      <c r="D1019" s="277"/>
      <c r="E1019" s="278">
        <f>SQRT(((B1019*'Fig. 2.7'!$B$19)^2)+((C1019*'Fig. 2.7'!$C$19)^2)+(2*B1019*C1019*'Fig. 2.7'!$B$19*'Fig. 2.7'!$C$19*'Fig. 2.7'!$B$21))</f>
        <v>19.154783745336484</v>
      </c>
      <c r="F1019" s="278">
        <f>+(B1019*'Fig. 2.7'!$B$18)+(C1019*'Fig. 2.7'!$C$18)</f>
        <v>11.655816666666675</v>
      </c>
    </row>
    <row r="1020" spans="2:6" x14ac:dyDescent="0.5">
      <c r="B1020" s="276">
        <f t="shared" si="36"/>
        <v>0.99900000000000078</v>
      </c>
      <c r="C1020" s="276">
        <f t="shared" si="37"/>
        <v>9.9999999999922373E-4</v>
      </c>
      <c r="D1020" s="277"/>
      <c r="E1020" s="278">
        <f>SQRT(((B1020*'Fig. 2.7'!$B$19)^2)+((C1020*'Fig. 2.7'!$C$19)^2)+(2*B1020*C1020*'Fig. 2.7'!$B$19*'Fig. 2.7'!$C$19*'Fig. 2.7'!$B$21))</f>
        <v>19.177631272370839</v>
      </c>
      <c r="F1020" s="278">
        <f>+(B1020*'Fig. 2.7'!$B$18)+(C1020*'Fig. 2.7'!$C$18)</f>
        <v>11.665408333333342</v>
      </c>
    </row>
    <row r="1021" spans="2:6" x14ac:dyDescent="0.5">
      <c r="B1021" s="276">
        <f t="shared" si="36"/>
        <v>1.0000000000000007</v>
      </c>
      <c r="C1021" s="276">
        <f t="shared" si="37"/>
        <v>0</v>
      </c>
      <c r="D1021" s="277"/>
      <c r="E1021" s="278">
        <f>SQRT(((B1021*'Fig. 2.7'!$B$19)^2)+((C1021*'Fig. 2.7'!$C$19)^2)+(2*B1021*C1021*'Fig. 2.7'!$B$19*'Fig. 2.7'!$C$19*'Fig. 2.7'!$B$21))</f>
        <v>19.200479397424161</v>
      </c>
      <c r="F1021" s="278">
        <f>+(B1021*'Fig. 2.7'!$B$18)+(C1021*'Fig. 2.7'!$C$18)</f>
        <v>11.67500000000001</v>
      </c>
    </row>
  </sheetData>
  <mergeCells count="2">
    <mergeCell ref="B3:F3"/>
    <mergeCell ref="A6:A8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DC6B3-9BB4-4568-AF99-0C9036E99E65}">
  <dimension ref="A1:N35"/>
  <sheetViews>
    <sheetView showGridLines="0" workbookViewId="0">
      <selection sqref="A1:F35"/>
    </sheetView>
  </sheetViews>
  <sheetFormatPr defaultRowHeight="14.35" x14ac:dyDescent="0.5"/>
  <cols>
    <col min="1" max="1" width="16.3515625" customWidth="1"/>
    <col min="2" max="2" width="18.5859375" customWidth="1"/>
    <col min="5" max="5" width="11.46875" customWidth="1"/>
    <col min="6" max="6" width="3.17578125" customWidth="1"/>
    <col min="7" max="7" width="9.05859375" customWidth="1"/>
    <col min="8" max="8" width="7.5859375" customWidth="1"/>
    <col min="11" max="11" width="7.9375" customWidth="1"/>
    <col min="13" max="13" width="3.3515625" customWidth="1"/>
  </cols>
  <sheetData>
    <row r="1" spans="1:14" ht="20.7" x14ac:dyDescent="0.7">
      <c r="A1" s="20" t="s">
        <v>213</v>
      </c>
      <c r="B1" s="105"/>
      <c r="F1" s="147"/>
      <c r="G1" s="147"/>
      <c r="H1" s="147"/>
      <c r="I1" s="147"/>
      <c r="J1" s="147"/>
      <c r="K1" s="147"/>
      <c r="L1" s="147"/>
      <c r="M1" s="147"/>
      <c r="N1" s="147"/>
    </row>
    <row r="2" spans="1:14" x14ac:dyDescent="0.5">
      <c r="A2" t="s">
        <v>220</v>
      </c>
      <c r="F2" s="147"/>
      <c r="G2" s="147"/>
      <c r="H2" s="147"/>
      <c r="I2" s="147"/>
      <c r="J2" s="147"/>
      <c r="K2" s="147"/>
      <c r="L2" s="147"/>
      <c r="M2" s="147"/>
      <c r="N2" s="147"/>
    </row>
    <row r="3" spans="1:14" ht="40.35" customHeight="1" x14ac:dyDescent="0.5">
      <c r="C3" s="294" t="s">
        <v>76</v>
      </c>
      <c r="D3" s="294"/>
      <c r="E3" s="295"/>
      <c r="F3" s="147"/>
      <c r="G3" s="147"/>
      <c r="H3" s="147"/>
      <c r="I3" s="147"/>
      <c r="J3" s="147"/>
      <c r="K3" s="147"/>
      <c r="L3" s="147"/>
      <c r="M3" s="147"/>
      <c r="N3" s="147"/>
    </row>
    <row r="4" spans="1:14" ht="41" customHeight="1" x14ac:dyDescent="0.5">
      <c r="C4" s="111" t="s">
        <v>210</v>
      </c>
      <c r="D4" s="111" t="s">
        <v>106</v>
      </c>
      <c r="E4" s="111" t="s">
        <v>211</v>
      </c>
      <c r="F4" s="147"/>
      <c r="G4" s="147"/>
      <c r="H4" s="147"/>
      <c r="I4" s="147"/>
      <c r="J4" s="147"/>
      <c r="K4" s="147"/>
      <c r="L4" s="147"/>
      <c r="M4" s="147"/>
      <c r="N4" s="147"/>
    </row>
    <row r="5" spans="1:14" x14ac:dyDescent="0.5">
      <c r="B5" s="286" t="s">
        <v>93</v>
      </c>
      <c r="C5" s="273">
        <v>-6.5</v>
      </c>
      <c r="D5" s="273">
        <v>3.1</v>
      </c>
      <c r="E5" s="273">
        <v>-7.8</v>
      </c>
      <c r="F5" s="147"/>
      <c r="G5" s="147"/>
      <c r="H5" s="147"/>
      <c r="I5" s="147"/>
      <c r="J5" s="147"/>
      <c r="K5" s="147"/>
      <c r="L5" s="147"/>
      <c r="M5" s="147"/>
      <c r="N5" s="147"/>
    </row>
    <row r="6" spans="1:14" x14ac:dyDescent="0.5">
      <c r="B6" s="286" t="s">
        <v>94</v>
      </c>
      <c r="C6" s="274">
        <v>-13.2</v>
      </c>
      <c r="D6" s="274">
        <v>5.2</v>
      </c>
      <c r="E6" s="274">
        <v>-16</v>
      </c>
      <c r="F6" s="147"/>
      <c r="G6" s="147"/>
      <c r="H6" s="147"/>
      <c r="I6" s="147"/>
      <c r="J6" s="147"/>
      <c r="K6" s="147"/>
      <c r="L6" s="147"/>
      <c r="M6" s="147"/>
      <c r="N6" s="147"/>
    </row>
    <row r="7" spans="1:14" x14ac:dyDescent="0.5">
      <c r="B7" s="286" t="s">
        <v>95</v>
      </c>
      <c r="C7" s="274">
        <v>-8.9</v>
      </c>
      <c r="D7" s="274">
        <v>7.9</v>
      </c>
      <c r="E7" s="274">
        <v>-11</v>
      </c>
      <c r="F7" s="147"/>
      <c r="G7" s="147"/>
      <c r="H7" s="147"/>
      <c r="I7" s="147"/>
      <c r="J7" s="147"/>
      <c r="K7" s="147"/>
      <c r="L7" s="147"/>
      <c r="M7" s="147"/>
      <c r="N7" s="147"/>
    </row>
    <row r="8" spans="1:14" x14ac:dyDescent="0.5">
      <c r="B8" s="286" t="s">
        <v>96</v>
      </c>
      <c r="C8" s="274">
        <v>25</v>
      </c>
      <c r="D8" s="274">
        <v>6.1</v>
      </c>
      <c r="E8" s="274">
        <v>21</v>
      </c>
      <c r="F8" s="147"/>
      <c r="G8" s="147"/>
      <c r="H8" s="147"/>
      <c r="I8" s="147"/>
      <c r="J8" s="147"/>
      <c r="K8" s="147"/>
      <c r="L8" s="147"/>
      <c r="M8" s="147"/>
      <c r="N8" s="147"/>
    </row>
    <row r="9" spans="1:14" x14ac:dyDescent="0.5">
      <c r="B9" s="286" t="s">
        <v>97</v>
      </c>
      <c r="C9" s="274">
        <v>48.5</v>
      </c>
      <c r="D9" s="274">
        <v>-9.5</v>
      </c>
      <c r="E9" s="274">
        <v>57</v>
      </c>
      <c r="F9" s="147"/>
      <c r="G9" s="147"/>
      <c r="H9" s="147"/>
      <c r="I9" s="147"/>
      <c r="J9" s="147"/>
      <c r="K9" s="147"/>
      <c r="L9" s="147"/>
      <c r="M9" s="147"/>
      <c r="N9" s="147"/>
    </row>
    <row r="10" spans="1:14" x14ac:dyDescent="0.5">
      <c r="B10" s="286" t="s">
        <v>98</v>
      </c>
      <c r="C10" s="274">
        <v>37.6</v>
      </c>
      <c r="D10" s="274">
        <v>-2.5</v>
      </c>
      <c r="E10" s="274">
        <v>49</v>
      </c>
      <c r="F10" s="147"/>
      <c r="G10" s="147"/>
      <c r="H10" s="147"/>
      <c r="I10" s="147"/>
      <c r="J10" s="147"/>
      <c r="K10" s="147"/>
      <c r="L10" s="147"/>
      <c r="M10" s="147"/>
      <c r="N10" s="147"/>
    </row>
    <row r="11" spans="1:14" x14ac:dyDescent="0.5">
      <c r="B11" s="286" t="s">
        <v>99</v>
      </c>
      <c r="C11" s="274">
        <v>10.5</v>
      </c>
      <c r="D11" s="274">
        <v>2.5</v>
      </c>
      <c r="E11" s="274">
        <v>16.5</v>
      </c>
      <c r="F11" s="147"/>
      <c r="G11" s="147"/>
      <c r="H11" s="147"/>
      <c r="I11" s="147"/>
      <c r="J11" s="147"/>
      <c r="K11" s="147"/>
      <c r="L11" s="147"/>
      <c r="M11" s="147"/>
      <c r="N11" s="147"/>
    </row>
    <row r="12" spans="1:14" x14ac:dyDescent="0.5">
      <c r="B12" s="286" t="s">
        <v>100</v>
      </c>
      <c r="C12" s="274">
        <v>7.2</v>
      </c>
      <c r="D12" s="274">
        <v>1.5</v>
      </c>
      <c r="E12" s="274">
        <v>9</v>
      </c>
      <c r="F12" s="147"/>
      <c r="G12" s="147"/>
      <c r="H12" s="147"/>
      <c r="I12" s="147"/>
      <c r="J12" s="147"/>
      <c r="K12" s="147"/>
      <c r="L12" s="147"/>
      <c r="M12" s="147"/>
      <c r="N12" s="147"/>
    </row>
    <row r="13" spans="1:14" x14ac:dyDescent="0.5">
      <c r="B13" s="286" t="s">
        <v>101</v>
      </c>
      <c r="C13" s="274">
        <v>-5.6</v>
      </c>
      <c r="D13" s="274">
        <v>3.4</v>
      </c>
      <c r="E13" s="274">
        <v>-9.6</v>
      </c>
      <c r="F13" s="147"/>
      <c r="G13" s="147"/>
      <c r="H13" s="147"/>
      <c r="I13" s="147"/>
      <c r="J13" s="147"/>
      <c r="K13" s="147"/>
      <c r="L13" s="147"/>
      <c r="M13" s="147"/>
      <c r="N13" s="147"/>
    </row>
    <row r="14" spans="1:14" x14ac:dyDescent="0.5">
      <c r="B14" s="286" t="s">
        <v>102</v>
      </c>
      <c r="C14" s="274">
        <v>17.5</v>
      </c>
      <c r="D14" s="274">
        <v>-3.2</v>
      </c>
      <c r="E14" s="274">
        <v>15</v>
      </c>
      <c r="F14" s="147"/>
      <c r="G14" s="147"/>
      <c r="H14" s="147"/>
      <c r="I14" s="147"/>
      <c r="J14" s="147"/>
      <c r="K14" s="147"/>
      <c r="L14" s="147"/>
      <c r="M14" s="147"/>
      <c r="N14" s="147"/>
    </row>
    <row r="15" spans="1:14" x14ac:dyDescent="0.5">
      <c r="B15" s="286" t="s">
        <v>103</v>
      </c>
      <c r="C15" s="274">
        <v>21.5</v>
      </c>
      <c r="D15" s="274">
        <v>3.5</v>
      </c>
      <c r="E15" s="274">
        <v>27</v>
      </c>
      <c r="F15" s="147"/>
      <c r="G15" s="147"/>
      <c r="H15" s="147"/>
      <c r="I15" s="147"/>
      <c r="J15" s="147"/>
      <c r="K15" s="147"/>
      <c r="L15" s="147"/>
      <c r="M15" s="147"/>
      <c r="N15" s="147"/>
    </row>
    <row r="16" spans="1:14" x14ac:dyDescent="0.5">
      <c r="B16" s="286" t="s">
        <v>104</v>
      </c>
      <c r="C16" s="274">
        <v>6.5</v>
      </c>
      <c r="D16" s="274">
        <v>7</v>
      </c>
      <c r="E16" s="274">
        <v>7.8</v>
      </c>
      <c r="F16" s="147"/>
      <c r="G16" s="147"/>
      <c r="H16" s="147"/>
      <c r="I16" s="147"/>
      <c r="J16" s="147"/>
      <c r="K16" s="147"/>
      <c r="L16" s="147"/>
      <c r="M16" s="147"/>
      <c r="N16" s="147"/>
    </row>
    <row r="17" spans="1:14" x14ac:dyDescent="0.5">
      <c r="C17" s="42"/>
      <c r="D17" s="42"/>
      <c r="E17" s="42"/>
      <c r="F17" s="147"/>
      <c r="G17" s="147"/>
      <c r="H17" s="147"/>
      <c r="I17" s="147"/>
      <c r="J17" s="147"/>
      <c r="K17" s="147"/>
      <c r="L17" s="147"/>
      <c r="M17" s="147"/>
      <c r="N17" s="147"/>
    </row>
    <row r="18" spans="1:14" x14ac:dyDescent="0.5">
      <c r="A18" s="119" t="s">
        <v>85</v>
      </c>
      <c r="B18" s="119"/>
      <c r="C18" s="120">
        <f>AVERAGE(C5:C16)</f>
        <v>11.675000000000002</v>
      </c>
      <c r="D18" s="120">
        <f>AVERAGE(D5:D16)</f>
        <v>2.0833333333333335</v>
      </c>
      <c r="E18" s="120">
        <f>AVERAGE(E5:E16)</f>
        <v>13.158333333333337</v>
      </c>
      <c r="F18" s="147"/>
      <c r="G18" s="147"/>
      <c r="H18" s="147"/>
      <c r="I18" s="147"/>
      <c r="J18" s="147"/>
      <c r="K18" s="147"/>
      <c r="L18" s="147"/>
      <c r="M18" s="147"/>
      <c r="N18" s="147"/>
    </row>
    <row r="19" spans="1:14" x14ac:dyDescent="0.5">
      <c r="A19" s="190" t="s">
        <v>61</v>
      </c>
      <c r="B19" s="190"/>
      <c r="C19" s="211">
        <f>_xlfn.STDEV.S(C5:C16)</f>
        <v>19.200479397424147</v>
      </c>
      <c r="D19" s="211">
        <f>_xlfn.STDEV.S(D5:D16)</f>
        <v>4.974815361276022</v>
      </c>
      <c r="E19" s="211">
        <f>_xlfn.STDEV.S(E5:E16)</f>
        <v>23.181868241181839</v>
      </c>
      <c r="F19" s="147"/>
      <c r="G19" s="147"/>
      <c r="H19" s="147"/>
      <c r="I19" s="147"/>
      <c r="J19" s="147"/>
      <c r="L19" s="147"/>
      <c r="M19" s="147"/>
      <c r="N19" s="147"/>
    </row>
    <row r="20" spans="1:14" x14ac:dyDescent="0.5">
      <c r="A20" s="82" t="s">
        <v>214</v>
      </c>
      <c r="B20" s="82"/>
      <c r="C20" s="207">
        <v>0.3</v>
      </c>
      <c r="D20" s="207">
        <f>1-C20</f>
        <v>0.7</v>
      </c>
      <c r="E20" s="82"/>
      <c r="F20" s="147"/>
      <c r="G20" s="147"/>
      <c r="H20" s="147"/>
      <c r="I20" s="147"/>
      <c r="J20" s="147"/>
      <c r="K20" s="147"/>
      <c r="L20" s="147"/>
      <c r="M20" s="147"/>
      <c r="N20" s="147"/>
    </row>
    <row r="21" spans="1:14" x14ac:dyDescent="0.5">
      <c r="A21" s="192" t="s">
        <v>215</v>
      </c>
      <c r="B21" s="82"/>
      <c r="C21" s="207">
        <v>0.1</v>
      </c>
      <c r="D21" s="207">
        <v>0.5</v>
      </c>
      <c r="E21" s="207">
        <f>+(1-C21-D21)</f>
        <v>0.4</v>
      </c>
      <c r="F21" s="147"/>
      <c r="G21" s="147"/>
      <c r="H21" s="147"/>
      <c r="I21" s="147"/>
      <c r="J21" s="147"/>
      <c r="K21" s="147"/>
      <c r="L21" s="147"/>
      <c r="M21" s="147"/>
      <c r="N21" s="147"/>
    </row>
    <row r="22" spans="1:14" x14ac:dyDescent="0.5">
      <c r="A22" s="170"/>
      <c r="B22" s="170"/>
      <c r="C22" s="189"/>
      <c r="D22" s="189"/>
      <c r="F22" s="147"/>
      <c r="G22" s="147"/>
      <c r="H22" s="147"/>
      <c r="I22" s="147"/>
      <c r="J22" s="147"/>
      <c r="K22" s="147"/>
      <c r="L22" s="147"/>
      <c r="M22" s="147"/>
      <c r="N22" s="147"/>
    </row>
    <row r="23" spans="1:14" x14ac:dyDescent="0.5">
      <c r="A23" s="193" t="s">
        <v>53</v>
      </c>
      <c r="B23" s="170"/>
      <c r="C23" s="189"/>
      <c r="D23" s="189"/>
      <c r="E23" s="170"/>
      <c r="F23" s="147"/>
      <c r="G23" s="147"/>
      <c r="H23" s="147"/>
      <c r="I23" s="147"/>
      <c r="J23" s="147"/>
      <c r="K23" s="147"/>
      <c r="L23" s="147"/>
      <c r="M23" s="147"/>
      <c r="N23" s="147"/>
    </row>
    <row r="24" spans="1:14" x14ac:dyDescent="0.5">
      <c r="A24" s="82" t="s">
        <v>208</v>
      </c>
      <c r="B24" s="82"/>
      <c r="C24" s="82"/>
      <c r="D24" s="116"/>
      <c r="E24" s="191">
        <f>CORREL(C5:C16,D5:D16)</f>
        <v>-0.73328228061752887</v>
      </c>
      <c r="F24" s="147"/>
      <c r="G24" s="147"/>
      <c r="H24" s="147"/>
      <c r="I24" s="147"/>
      <c r="J24" s="147"/>
      <c r="K24" s="147"/>
      <c r="L24" s="147"/>
      <c r="M24" s="147"/>
      <c r="N24" s="147"/>
    </row>
    <row r="25" spans="1:14" x14ac:dyDescent="0.5">
      <c r="A25" s="192" t="s">
        <v>212</v>
      </c>
      <c r="B25" s="82"/>
      <c r="C25" s="82"/>
      <c r="D25" s="82"/>
      <c r="E25" s="191">
        <f>CORREL(C5:C16,E5:E16)</f>
        <v>0.98725416130446331</v>
      </c>
    </row>
    <row r="26" spans="1:14" x14ac:dyDescent="0.5">
      <c r="A26" s="192" t="s">
        <v>209</v>
      </c>
      <c r="B26" s="82"/>
      <c r="C26" s="82"/>
      <c r="D26" s="82"/>
      <c r="E26" s="191">
        <f>CORREL(D5:D16,E5:E16)</f>
        <v>-0.73777597705062803</v>
      </c>
      <c r="J26" s="107"/>
    </row>
    <row r="27" spans="1:14" ht="23.7" customHeight="1" x14ac:dyDescent="0.5">
      <c r="H27" s="24"/>
      <c r="L27" s="24"/>
    </row>
    <row r="28" spans="1:14" ht="13.7" customHeight="1" x14ac:dyDescent="0.5">
      <c r="A28" s="105" t="s">
        <v>216</v>
      </c>
      <c r="H28" s="24"/>
      <c r="L28" s="24"/>
    </row>
    <row r="29" spans="1:14" x14ac:dyDescent="0.5">
      <c r="A29" s="82" t="s">
        <v>218</v>
      </c>
      <c r="B29" s="82"/>
      <c r="C29" s="116"/>
      <c r="D29" s="116"/>
      <c r="E29" s="116">
        <f>+(C18*C20)+(D18*D20)</f>
        <v>4.9608333333333343</v>
      </c>
      <c r="H29" s="24"/>
      <c r="L29" s="24"/>
    </row>
    <row r="30" spans="1:14" x14ac:dyDescent="0.5">
      <c r="A30" s="209" t="s">
        <v>217</v>
      </c>
      <c r="B30" s="190"/>
      <c r="C30" s="190"/>
      <c r="D30" s="190"/>
      <c r="E30" s="211">
        <f>SQRT(((C19*C20)^2)+((D19*D20)^2)+(2*C19*C20*D19*D20*E24))</f>
        <v>3.9860266347997899</v>
      </c>
      <c r="H30" s="12"/>
      <c r="L30" s="12"/>
    </row>
    <row r="31" spans="1:14" x14ac:dyDescent="0.5">
      <c r="E31" s="42"/>
      <c r="H31" s="12"/>
      <c r="L31" s="12"/>
    </row>
    <row r="32" spans="1:14" x14ac:dyDescent="0.5">
      <c r="A32" s="208" t="s">
        <v>218</v>
      </c>
      <c r="B32" s="44"/>
      <c r="C32" s="44"/>
      <c r="D32" s="44"/>
      <c r="E32" s="115">
        <f>+(C18*C21)+(D18*D21)+(E18*E21)</f>
        <v>7.4725000000000019</v>
      </c>
      <c r="H32" s="12"/>
      <c r="L32" s="12"/>
    </row>
    <row r="33" spans="1:5" x14ac:dyDescent="0.5">
      <c r="A33" s="209" t="s">
        <v>219</v>
      </c>
      <c r="B33" s="190"/>
      <c r="C33" s="190"/>
      <c r="D33" s="190"/>
      <c r="E33" s="211">
        <f>SQRT(((C19*C21)^2)+((D19*D21)^2)+(2*C19*C21*D19*D21*E24)+(2*C19*C21*E19*E21*E25)+(2*D19*D21*E19*E21*E26))</f>
        <v>1.9975429983614976</v>
      </c>
    </row>
    <row r="35" spans="1:5" x14ac:dyDescent="0.5">
      <c r="E35" t="s">
        <v>184</v>
      </c>
    </row>
  </sheetData>
  <mergeCells count="1">
    <mergeCell ref="C3:E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E D A A B Q S w M E F A A C A A g A q Y q T T c H S d h i n A A A A + A A A A B I A H A B D b 2 5 m a W c v U G F j a 2 F n Z S 5 4 b W w g o h g A K K A U A A A A A A A A A A A A A A A A A A A A A A A A A A A A h Y 9 B D o I w F E S v Q r q n r V U M I Z + y c C u J C d G 4 b U q F R i i G F s v d X H g k r y C J o u 5 c z u R N 8 u Z x u 0 M 2 t k 1 w V b 3 V n U n R A l M U K C O 7 U p s q R Y M 7 h T H K O O y E P I t K B R N s b D J a n a L a u U t C i P c e + y X u + o o w S h f k m G 8 L W a t W h N p Y J 4 x U 6 L M q / 6 8 Q h 8 N L h j O 8 X u G I x R G O Y g Z k r i H X 5 o u w y R h T I D 8 l b I b G D b 3 i y o T 7 A s g c g b x f 8 C d Q S w M E F A A C A A g A q Y q T T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m K k 0 2 k 8 3 p 1 q A A A A O 4 A A A A T A B w A R m 9 y b X V s Y X M v U 2 V j d G l v b j E u b S C i G A A o o B Q A A A A A A A A A A A A A A A A A A A A A A A A A A A B t j T E L g z A Q h X c h / y G k i 0 I Q n K V T 6 N q h C h 3 E I d p r F f V S L g m 0 i P + 9 s d l K b 3 n w v X f v W e j d a J B X U Y u S J S y x g y a 4 8 V p 3 M x T 8 y G d w L O H h K u O p h 0 B O r x 7 m X H k i Q H c 1 N H X G T G m 2 N m e 9 w F H E T 9 F u j T L o Q q S V s e A g 1 K D x s Z e / n y B C 0 z e a 1 6 T R 3 g 0 t y s x + w d 2 0 a V y T 6 y o u o 5 2 E 5 C 5 g j n 7 p g D b J A w b n C X + M L W P J i H / n y g 9 Q S w E C L Q A U A A I A C A C p i p N N w d J 2 G K c A A A D 4 A A A A E g A A A A A A A A A A A A A A A A A A A A A A Q 2 9 u Z m l n L 1 B h Y 2 t h Z 2 U u e G 1 s U E s B A i 0 A F A A C A A g A q Y q T T Q / K 6 a u k A A A A 6 Q A A A B M A A A A A A A A A A A A A A A A A 8 w A A A F t D b 2 5 0 Z W 5 0 X 1 R 5 c G V z X S 5 4 b W x Q S w E C L Q A U A A I A C A C p i p N N p P N 6 d a g A A A D u A A A A E w A A A A A A A A A A A A A A A A D k A Q A A R m 9 y b X V s Y X M v U 2 V j d G l v b j E u b V B L B Q Y A A A A A A w A D A M I A A A D Z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M C A A A A A A A A C o I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1 R h Y m x l M V 8 y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E 4 L T E y L T E 5 V D I y O j I x O j E 5 L j Q 4 M T Y 0 M D J a I i A v P j x F b n R y e S B U e X B l P S J G a W x s Q 2 9 s d W 1 u V H l w Z X M i I F Z h b H V l P S J z Q l F V P S I g L z 4 8 R W 5 0 c n k g V H l w Z T 0 i R m l s b E N v b H V t b k 5 h b W V z I i B W Y W x 1 Z T 0 i c 1 s m c X V v d D t S a X N r J n F 1 b 3 Q 7 L C Z x d W 9 0 O 1 J l d H V y b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S 9 D a G F u Z 2 V k I F R 5 c G U u e 1 J p c 2 s s M H 0 m c X V v d D s s J n F 1 b 3 Q 7 U 2 V j d G l v b j E v V G F i b G U x L 0 N o Y W 5 n Z W Q g V H l w Z S 5 7 U m V 0 d X J u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1 R h Y m x l M S 9 D a G F u Z 2 V k I F R 5 c G U u e 1 J p c 2 s s M H 0 m c X V v d D s s J n F 1 b 3 Q 7 U 2 V j d G l v b j E v V G F i b G U x L 0 N o Y W 5 n Z W Q g V H l w Z S 5 7 U m V 0 d X J u L D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T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A m h g E a 4 8 0 N O s P c j l Y A P H x g A A A A A A g A A A A A A E G Y A A A A B A A A g A A A A B K G 8 x T J e O s 6 w 1 R J k S 0 b U i q C G G z R c p U f 3 P v 4 h z I 5 T A l c A A A A A D o A A A A A C A A A g A A A A A D T o K 8 Q x f 9 X i T B X y J K w E N r X S h W M 4 u D 1 z K d O 3 i r k i u a N Q A A A A Z j b z D R d A L h G w V e H n W Z O W b l L j Z Z 5 A A t k E r Q L 3 2 1 Q U x J L H e H H Y h V 1 4 2 Z C M O M W E i r S c s 1 B J q E F W w a w c 5 P l I 4 l P v 2 e t K X g 8 O X k b f v 6 4 f y Y s f P k x A A A A A s k g X q R K y O X a i r B L / Q 1 L R k 1 U J p 2 b c N M G g s n o U t W P 5 a C + e R a v U I 3 k U w N 0 z D b g m 3 w w g g A S x J E d W r 6 6 J K 5 u u 4 A l 1 g w = = < / D a t a M a s h u p > 
</file>

<file path=customXml/itemProps1.xml><?xml version="1.0" encoding="utf-8"?>
<ds:datastoreItem xmlns:ds="http://schemas.openxmlformats.org/officeDocument/2006/customXml" ds:itemID="{2668E565-6DE6-4E58-82DA-E6AFD052C25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Fig. 2.1</vt:lpstr>
      <vt:lpstr>Fig 2.2</vt:lpstr>
      <vt:lpstr>Fig 2.3</vt:lpstr>
      <vt:lpstr>Fig. 2.4</vt:lpstr>
      <vt:lpstr>Fig. 2.5</vt:lpstr>
      <vt:lpstr>Fig. 2.6</vt:lpstr>
      <vt:lpstr>Fig. 2.7</vt:lpstr>
      <vt:lpstr>Fig. 2.8</vt:lpstr>
      <vt:lpstr>Fig. 2.9</vt:lpstr>
      <vt:lpstr>Fig. 2.10</vt:lpstr>
      <vt:lpstr>Fig. 2.11</vt:lpstr>
      <vt:lpstr>Sheet14</vt:lpstr>
      <vt:lpstr>Sheet5</vt:lpstr>
      <vt:lpstr>Sheet9</vt:lpstr>
      <vt:lpstr>Sheet10</vt:lpstr>
      <vt:lpstr>Sheet2</vt:lpstr>
      <vt:lpstr>Sheet11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Droussiotis</dc:creator>
  <cp:lastModifiedBy>Chris Droussiotis</cp:lastModifiedBy>
  <dcterms:created xsi:type="dcterms:W3CDTF">2018-12-13T20:08:54Z</dcterms:created>
  <dcterms:modified xsi:type="dcterms:W3CDTF">2020-06-20T10:45:29Z</dcterms:modified>
</cp:coreProperties>
</file>