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21600" windowHeight="10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<sst xmlns="http://schemas.openxmlformats.org/spreadsheetml/2006/main" count="75" uniqueCount="48">
  <si>
    <t>Stocks (s)</t>
  </si>
  <si>
    <t>Bonds (b)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</si>
  <si>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</si>
  <si>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Probability
</t>
    </r>
    <r>
      <rPr>
        <b/>
        <sz val="14"/>
        <rFont val="Arial"/>
        <family val="2"/>
      </rPr>
      <t>(p)</t>
    </r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</si>
  <si>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</si>
  <si>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s
%</t>
    </r>
  </si>
  <si>
    <t>Deviation for Exp. Ret.
(Dev.)</t>
  </si>
  <si>
    <t>Square Deviation
(SD)
Dev^2</t>
  </si>
  <si>
    <t>p * SD</t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</si>
  <si>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</si>
  <si>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b
%</t>
    </r>
  </si>
  <si>
    <t>Recession (Sr)</t>
  </si>
  <si>
    <t>Normal (Sn)</t>
  </si>
  <si>
    <t>Boom (Sb)</t>
  </si>
  <si>
    <t>%</t>
  </si>
  <si>
    <t>Variance=</t>
  </si>
  <si>
    <t>SD =</t>
  </si>
  <si>
    <t>PORTFOLIO ANALYSIS (Asset Allocation)</t>
  </si>
  <si>
    <t>Asset Allocation</t>
  </si>
  <si>
    <t>Stocks (As) =</t>
  </si>
  <si>
    <t>Bonds (Ab) =</t>
  </si>
  <si>
    <r>
      <t>(As * 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 + (Ab * 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</si>
  <si>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t>COVARIANCE &amp; CORRELATION</t>
  </si>
  <si>
    <t>Stocks (Deviation from the mean)</t>
  </si>
  <si>
    <t>Bonds (Deviation from the mean)</t>
  </si>
  <si>
    <t>Ds * Db</t>
  </si>
  <si>
    <t>Covariance
 [p * (Ds*Db)</t>
  </si>
  <si>
    <t>Covariance=</t>
  </si>
  <si>
    <t>Correlation Coefficient =</t>
  </si>
  <si>
    <t>Probability</t>
  </si>
  <si>
    <t>SP =</t>
  </si>
  <si>
    <t>State</t>
  </si>
  <si>
    <t>End of the Year Price</t>
  </si>
  <si>
    <t>Annual Dividend</t>
  </si>
  <si>
    <t>HPR</t>
  </si>
  <si>
    <t>Expected 
Return</t>
  </si>
  <si>
    <t>Variance
 Calculat.</t>
  </si>
  <si>
    <t>Super HG</t>
  </si>
  <si>
    <t>HG</t>
  </si>
  <si>
    <t>Norma</t>
  </si>
  <si>
    <t>LG</t>
  </si>
  <si>
    <t>No Growth</t>
  </si>
  <si>
    <t>Exp. Ret.</t>
  </si>
  <si>
    <t>St. Dev.</t>
  </si>
  <si>
    <t xml:space="preserve">        =SQRT(O19)</t>
  </si>
  <si>
    <t>HOMEWORK #3</t>
  </si>
  <si>
    <t>Question #1</t>
  </si>
  <si>
    <t>Question #2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</si>
</sst>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8">
    <font>
      <sz val="10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21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2" xfId="21" applyNumberFormat="1" applyBorder="1" applyAlignment="1">
      <alignment horizontal="center"/>
    </xf>
    <xf numFmtId="2" fontId="3" fillId="2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3" xfId="0" applyNumberFormat="1" applyFont="1" applyBorder="1" applyAlignment="1">
      <alignment/>
    </xf>
    <xf numFmtId="2" fontId="3" fillId="2" borderId="4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0" fontId="0" fillId="0" borderId="5" xfId="0" applyBorder="1" applyAlignment="1">
      <alignment/>
    </xf>
    <xf numFmtId="9" fontId="4" fillId="0" borderId="6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7" xfId="0" applyBorder="1" applyAlignment="1">
      <alignment/>
    </xf>
    <xf numFmtId="9" fontId="3" fillId="0" borderId="8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Continuous"/>
    </xf>
    <xf numFmtId="0" fontId="3" fillId="3" borderId="10" xfId="0" applyFont="1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2" fontId="0" fillId="0" borderId="0" xfId="0" applyNumberFormat="1" applyBorder="1" applyAlignment="1">
      <alignment/>
    </xf>
    <xf numFmtId="9" fontId="0" fillId="0" borderId="0" xfId="21" applyBorder="1" applyAlignment="1">
      <alignment horizontal="center"/>
    </xf>
    <xf numFmtId="164" fontId="0" fillId="0" borderId="0" xfId="21" applyNumberFormat="1" applyBorder="1" applyAlignment="1">
      <alignment/>
    </xf>
    <xf numFmtId="10" fontId="0" fillId="0" borderId="0" xfId="21" applyNumberFormat="1" applyBorder="1" applyAlignment="1">
      <alignment/>
    </xf>
    <xf numFmtId="2" fontId="0" fillId="0" borderId="2" xfId="0" applyNumberFormat="1" applyBorder="1" applyAlignment="1">
      <alignment/>
    </xf>
    <xf numFmtId="0" fontId="3" fillId="2" borderId="9" xfId="0" applyFont="1" applyFill="1" applyBorder="1" applyAlignment="1">
      <alignment/>
    </xf>
    <xf numFmtId="164" fontId="3" fillId="2" borderId="11" xfId="0" applyNumberFormat="1" applyFont="1" applyFill="1" applyBorder="1" applyAlignment="1">
      <alignment/>
    </xf>
    <xf numFmtId="10" fontId="3" fillId="0" borderId="13" xfId="0" applyNumberFormat="1" applyFont="1" applyBorder="1" applyAlignment="1">
      <alignment/>
    </xf>
    <xf numFmtId="10" fontId="3" fillId="2" borderId="11" xfId="21" applyNumberFormat="1" applyFont="1" applyFill="1" applyBorder="1" applyAlignment="1" quotePrefix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32</xdr:row>
      <xdr:rowOff>142875</xdr:rowOff>
    </xdr:from>
    <xdr:to>
      <xdr:col>4</xdr:col>
      <xdr:colOff>0</xdr:colOff>
      <xdr:row>33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076575" y="6667500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9">
      <selection activeCell="L35" sqref="L35"/>
    </sheetView>
  </sheetViews>
  <sheetFormatPr defaultColWidth="9.140625" defaultRowHeight="12.75"/>
  <cols>
    <col min="1" max="1" width="19.8515625" style="0" customWidth="1"/>
    <col min="7" max="7" width="11.28125" style="0" customWidth="1"/>
  </cols>
  <sheetData>
    <row r="1" ht="18">
      <c r="A1" s="47" t="s">
        <v>45</v>
      </c>
    </row>
    <row r="4" ht="18">
      <c r="A4" s="1" t="s">
        <v>46</v>
      </c>
    </row>
    <row r="5" ht="12.75">
      <c r="A5" s="48"/>
    </row>
    <row r="6" spans="1:9" ht="12.75">
      <c r="A6" s="31" t="s">
        <v>30</v>
      </c>
      <c r="B6" s="32">
        <v>50</v>
      </c>
      <c r="C6" s="31"/>
      <c r="D6" s="31"/>
      <c r="E6" s="31"/>
      <c r="F6" s="31"/>
      <c r="G6" s="31"/>
      <c r="H6" s="31"/>
      <c r="I6" s="31"/>
    </row>
    <row r="7" spans="1:9" ht="12.75">
      <c r="A7" s="31"/>
      <c r="B7" s="31"/>
      <c r="C7" s="31"/>
      <c r="D7" s="31"/>
      <c r="E7" s="31"/>
      <c r="F7" s="31"/>
      <c r="G7" s="31"/>
      <c r="H7" s="31"/>
      <c r="I7" s="31"/>
    </row>
    <row r="8" spans="1:9" ht="38.25">
      <c r="A8" s="33" t="s">
        <v>31</v>
      </c>
      <c r="B8" s="33" t="s">
        <v>29</v>
      </c>
      <c r="C8" s="34" t="s">
        <v>32</v>
      </c>
      <c r="D8" s="33"/>
      <c r="E8" s="34" t="s">
        <v>33</v>
      </c>
      <c r="F8" s="35" t="s">
        <v>34</v>
      </c>
      <c r="G8" s="36" t="s">
        <v>35</v>
      </c>
      <c r="H8" s="36" t="s">
        <v>36</v>
      </c>
      <c r="I8" s="31"/>
    </row>
    <row r="9" spans="1:9" ht="12.75">
      <c r="A9" s="31" t="s">
        <v>37</v>
      </c>
      <c r="B9" s="37">
        <v>0.1</v>
      </c>
      <c r="C9" s="32">
        <v>62</v>
      </c>
      <c r="D9" s="31"/>
      <c r="E9" s="32">
        <v>3</v>
      </c>
      <c r="F9" s="38">
        <f>+(C9-$B$6+E9)/$B$6</f>
        <v>0.3</v>
      </c>
      <c r="G9" s="39">
        <f>+F9*B9</f>
        <v>0.03</v>
      </c>
      <c r="H9" s="40">
        <f>+B9*(F9-$G$14)^2</f>
        <v>0.0026243999999999994</v>
      </c>
      <c r="I9" s="31"/>
    </row>
    <row r="10" spans="1:9" ht="12.75">
      <c r="A10" s="31" t="s">
        <v>38</v>
      </c>
      <c r="B10" s="37">
        <v>0.2</v>
      </c>
      <c r="C10" s="32">
        <v>58</v>
      </c>
      <c r="D10" s="31"/>
      <c r="E10" s="32">
        <v>3</v>
      </c>
      <c r="F10" s="38">
        <f>+(C10-$B$6+E10)/$B$6</f>
        <v>0.22</v>
      </c>
      <c r="G10" s="39">
        <f>+F10*B10</f>
        <v>0.044000000000000004</v>
      </c>
      <c r="H10" s="40">
        <f>+B10*(F10-$G$14)^2</f>
        <v>0.0013447999999999997</v>
      </c>
      <c r="I10" s="31"/>
    </row>
    <row r="11" spans="1:9" ht="12.75">
      <c r="A11" s="31" t="s">
        <v>39</v>
      </c>
      <c r="B11" s="37">
        <v>0.4</v>
      </c>
      <c r="C11" s="32">
        <v>56</v>
      </c>
      <c r="D11" s="31"/>
      <c r="E11" s="32">
        <v>2</v>
      </c>
      <c r="F11" s="38">
        <f>+(C11-$B$6+E11)/$B$6</f>
        <v>0.16</v>
      </c>
      <c r="G11" s="39">
        <f>+F11*B11</f>
        <v>0.064</v>
      </c>
      <c r="H11" s="40">
        <f>+B11*(F11-$G$14)^2</f>
        <v>0.00019359999999999985</v>
      </c>
      <c r="I11" s="31"/>
    </row>
    <row r="12" spans="1:9" ht="12.75">
      <c r="A12" s="31" t="s">
        <v>40</v>
      </c>
      <c r="B12" s="37">
        <v>0.2</v>
      </c>
      <c r="C12" s="32">
        <v>50</v>
      </c>
      <c r="D12" s="31"/>
      <c r="E12" s="32">
        <v>2</v>
      </c>
      <c r="F12" s="38">
        <f>+(C12-$B$6+E12)/$B$6</f>
        <v>0.04</v>
      </c>
      <c r="G12" s="39">
        <f>+F12*B12</f>
        <v>0.008</v>
      </c>
      <c r="H12" s="40">
        <f>+B12*(F12-$G$14)^2</f>
        <v>0.0019208000000000003</v>
      </c>
      <c r="I12" s="31"/>
    </row>
    <row r="13" spans="1:9" ht="13.5" thickBot="1">
      <c r="A13" s="31" t="s">
        <v>41</v>
      </c>
      <c r="B13" s="37">
        <v>0.1</v>
      </c>
      <c r="C13" s="32">
        <v>46</v>
      </c>
      <c r="D13" s="31"/>
      <c r="E13" s="32">
        <v>0</v>
      </c>
      <c r="F13" s="38">
        <f>+(C13-$B$6+E13)/$B$6</f>
        <v>-0.08</v>
      </c>
      <c r="G13" s="39">
        <f>+F13*B13</f>
        <v>-0.008</v>
      </c>
      <c r="H13" s="40">
        <f>+B13*(F13-$G$14)^2</f>
        <v>0.004752400000000001</v>
      </c>
      <c r="I13" s="31"/>
    </row>
    <row r="14" spans="1:9" ht="13.5" thickBot="1">
      <c r="A14" s="31"/>
      <c r="B14" s="41">
        <f>SUM(B9:B13)</f>
        <v>1.0000000000000002</v>
      </c>
      <c r="C14" s="32"/>
      <c r="D14" s="31"/>
      <c r="E14" s="31"/>
      <c r="F14" s="42" t="s">
        <v>42</v>
      </c>
      <c r="G14" s="43">
        <f>SUM(G9:G13)</f>
        <v>0.138</v>
      </c>
      <c r="H14" s="44">
        <f>SUM(H9:H13)</f>
        <v>0.010836</v>
      </c>
      <c r="I14" s="31"/>
    </row>
    <row r="15" spans="1:9" ht="14.25" thickBot="1" thickTop="1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13.5" thickBot="1">
      <c r="A16" s="31"/>
      <c r="B16" s="31"/>
      <c r="C16" s="31"/>
      <c r="D16" s="31"/>
      <c r="E16" s="31"/>
      <c r="F16" s="31"/>
      <c r="G16" s="42" t="s">
        <v>43</v>
      </c>
      <c r="H16" s="45">
        <f>SQRT(H14)</f>
        <v>0.10409610943738483</v>
      </c>
      <c r="I16" s="46" t="s">
        <v>44</v>
      </c>
    </row>
    <row r="17" spans="1:15" ht="13.5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ht="18">
      <c r="A18" s="1" t="s">
        <v>47</v>
      </c>
    </row>
    <row r="19" spans="4:15" ht="19.5" customHeight="1">
      <c r="D19" s="49" t="s">
        <v>0</v>
      </c>
      <c r="E19" s="49"/>
      <c r="F19" s="49"/>
      <c r="G19" s="49"/>
      <c r="H19" s="49"/>
      <c r="K19" s="49" t="s">
        <v>1</v>
      </c>
      <c r="L19" s="49"/>
      <c r="M19" s="49"/>
      <c r="N19" s="49"/>
      <c r="O19" s="49"/>
    </row>
    <row r="20" spans="1:16" ht="57" customHeight="1" thickBot="1">
      <c r="A20" s="2" t="s">
        <v>2</v>
      </c>
      <c r="B20" s="3" t="s">
        <v>3</v>
      </c>
      <c r="C20" s="4"/>
      <c r="D20" s="3" t="s">
        <v>4</v>
      </c>
      <c r="E20" s="5" t="s">
        <v>5</v>
      </c>
      <c r="F20" s="3" t="s">
        <v>6</v>
      </c>
      <c r="G20" s="3" t="s">
        <v>7</v>
      </c>
      <c r="H20" s="6" t="s">
        <v>8</v>
      </c>
      <c r="I20" s="7"/>
      <c r="J20" s="7"/>
      <c r="K20" s="3" t="s">
        <v>9</v>
      </c>
      <c r="L20" s="5" t="s">
        <v>10</v>
      </c>
      <c r="M20" s="3" t="s">
        <v>6</v>
      </c>
      <c r="N20" s="3" t="s">
        <v>7</v>
      </c>
      <c r="O20" s="6" t="s">
        <v>8</v>
      </c>
      <c r="P20" s="8"/>
    </row>
    <row r="22" spans="1:15" ht="12.75">
      <c r="A22" t="s">
        <v>11</v>
      </c>
      <c r="B22" s="9">
        <v>0.25</v>
      </c>
      <c r="D22" s="10">
        <v>-12</v>
      </c>
      <c r="E22" s="10">
        <f>+D22*B22</f>
        <v>-3</v>
      </c>
      <c r="F22" s="10">
        <f>+D22-$E$26</f>
        <v>-19.25</v>
      </c>
      <c r="G22" s="10">
        <f>+F22^2</f>
        <v>370.5625</v>
      </c>
      <c r="H22" s="10">
        <f>+G22*B22</f>
        <v>92.640625</v>
      </c>
      <c r="K22" s="10">
        <v>6</v>
      </c>
      <c r="L22" s="10">
        <f>+K22*B22</f>
        <v>1.5</v>
      </c>
      <c r="M22" s="10">
        <f>+K22-$L$26</f>
        <v>4.5</v>
      </c>
      <c r="N22" s="10">
        <f>+M22^2</f>
        <v>20.25</v>
      </c>
      <c r="O22" s="10">
        <f>+N22*B22</f>
        <v>5.0625</v>
      </c>
    </row>
    <row r="23" spans="1:15" ht="12.75">
      <c r="A23" t="s">
        <v>12</v>
      </c>
      <c r="B23" s="9">
        <v>0.5</v>
      </c>
      <c r="D23" s="10">
        <v>8</v>
      </c>
      <c r="E23" s="10">
        <f>+D23*B23</f>
        <v>4</v>
      </c>
      <c r="F23" s="10">
        <f>+D23-$E$26</f>
        <v>0.75</v>
      </c>
      <c r="G23" s="10">
        <f>+F23^2</f>
        <v>0.5625</v>
      </c>
      <c r="H23" s="10">
        <f>+G23*B23</f>
        <v>0.28125</v>
      </c>
      <c r="K23" s="10">
        <v>2</v>
      </c>
      <c r="L23" s="10">
        <f>+K23*B23</f>
        <v>1</v>
      </c>
      <c r="M23" s="10">
        <f>+K23-$L$26</f>
        <v>0.5</v>
      </c>
      <c r="N23" s="10">
        <f>+M23^2</f>
        <v>0.25</v>
      </c>
      <c r="O23" s="10">
        <f>+N23*B23</f>
        <v>0.125</v>
      </c>
    </row>
    <row r="24" spans="1:15" ht="12.75">
      <c r="A24" t="s">
        <v>13</v>
      </c>
      <c r="B24" s="9">
        <v>0.25</v>
      </c>
      <c r="D24" s="10">
        <v>25</v>
      </c>
      <c r="E24" s="10">
        <f>+D24*B24</f>
        <v>6.25</v>
      </c>
      <c r="F24" s="10">
        <f>+D24-$E$26</f>
        <v>17.75</v>
      </c>
      <c r="G24" s="10">
        <f>+F24^2</f>
        <v>315.0625</v>
      </c>
      <c r="H24" s="10">
        <f>+G24*B24</f>
        <v>78.765625</v>
      </c>
      <c r="K24" s="10">
        <v>-4</v>
      </c>
      <c r="L24" s="10">
        <f>+K24*B24</f>
        <v>-1</v>
      </c>
      <c r="M24" s="10">
        <f>+K24-$L$26</f>
        <v>-5.5</v>
      </c>
      <c r="N24" s="10">
        <f>+M24^2</f>
        <v>30.25</v>
      </c>
      <c r="O24" s="10">
        <f>+N24*B24</f>
        <v>7.5625</v>
      </c>
    </row>
    <row r="25" spans="2:14" ht="8.25" customHeight="1">
      <c r="B25" s="9"/>
      <c r="D25" s="10"/>
      <c r="E25" s="10"/>
      <c r="F25" s="10"/>
      <c r="G25" s="10"/>
      <c r="K25" s="10"/>
      <c r="L25" s="10"/>
      <c r="M25" s="10"/>
      <c r="N25" s="10"/>
    </row>
    <row r="26" spans="2:15" ht="13.5" thickBot="1">
      <c r="B26" s="11">
        <f>SUM(B22:B24)</f>
        <v>1</v>
      </c>
      <c r="D26" s="10"/>
      <c r="E26" s="12">
        <f>SUM(E22:E24)</f>
        <v>7.25</v>
      </c>
      <c r="F26" s="13" t="s">
        <v>14</v>
      </c>
      <c r="G26" s="14" t="s">
        <v>15</v>
      </c>
      <c r="H26" s="15">
        <f>SUM(H22:H24)</f>
        <v>171.6875</v>
      </c>
      <c r="K26" s="10"/>
      <c r="L26" s="12">
        <f>SUM(L22:L24)</f>
        <v>1.5</v>
      </c>
      <c r="M26" s="13" t="s">
        <v>14</v>
      </c>
      <c r="N26" s="14" t="s">
        <v>15</v>
      </c>
      <c r="O26" s="15">
        <f>SUM(O22:O24)</f>
        <v>12.75</v>
      </c>
    </row>
    <row r="27" spans="7:16" ht="14.25" thickBot="1" thickTop="1">
      <c r="G27" s="14" t="s">
        <v>16</v>
      </c>
      <c r="H27" s="16">
        <f>SQRT(H26)</f>
        <v>13.102957681378658</v>
      </c>
      <c r="I27" s="17" t="s">
        <v>14</v>
      </c>
      <c r="J27" s="17"/>
      <c r="N27" s="14" t="s">
        <v>16</v>
      </c>
      <c r="O27" s="16">
        <f>SQRT(O26)</f>
        <v>3.570714214271425</v>
      </c>
      <c r="P27" s="13" t="s">
        <v>14</v>
      </c>
    </row>
    <row r="29" ht="18">
      <c r="A29" s="1" t="s">
        <v>17</v>
      </c>
    </row>
    <row r="30" spans="7:16" ht="12.75"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ht="13.5" thickBot="1">
      <c r="A31" s="13" t="s">
        <v>18</v>
      </c>
    </row>
    <row r="32" spans="1:3" ht="18" customHeight="1" thickBot="1">
      <c r="A32" s="18" t="s">
        <v>19</v>
      </c>
      <c r="B32" s="19">
        <v>0.25</v>
      </c>
      <c r="C32" s="20"/>
    </row>
    <row r="33" spans="1:8" ht="18.75" customHeight="1" thickBot="1">
      <c r="A33" s="21" t="s">
        <v>20</v>
      </c>
      <c r="B33" s="22">
        <f>1-B32</f>
        <v>0.75</v>
      </c>
      <c r="E33" s="23" t="s">
        <v>21</v>
      </c>
      <c r="F33" s="24"/>
      <c r="G33" s="25"/>
      <c r="H33" s="26"/>
    </row>
    <row r="34" spans="1:8" ht="13.5" thickBot="1">
      <c r="A34" s="27"/>
      <c r="B34" s="27"/>
      <c r="D34" s="28"/>
      <c r="E34" s="28"/>
      <c r="F34" s="28"/>
      <c r="G34" s="28"/>
      <c r="H34" s="28"/>
    </row>
    <row r="35" spans="1:9" ht="54" customHeight="1" thickBot="1">
      <c r="A35" s="2" t="s">
        <v>2</v>
      </c>
      <c r="B35" s="3" t="s">
        <v>3</v>
      </c>
      <c r="D35" s="3" t="s">
        <v>4</v>
      </c>
      <c r="E35" s="5" t="s">
        <v>5</v>
      </c>
      <c r="F35" s="3" t="s">
        <v>6</v>
      </c>
      <c r="G35" s="3" t="s">
        <v>7</v>
      </c>
      <c r="H35" s="6" t="s">
        <v>8</v>
      </c>
      <c r="I35" s="7"/>
    </row>
    <row r="37" spans="1:8" ht="12.75">
      <c r="A37" t="s">
        <v>11</v>
      </c>
      <c r="B37" s="9">
        <f>+B22</f>
        <v>0.25</v>
      </c>
      <c r="D37" s="10">
        <f>+$B$32*D22+$B$33*K22</f>
        <v>1.5</v>
      </c>
      <c r="E37" s="10">
        <f>+D37*B37</f>
        <v>0.375</v>
      </c>
      <c r="F37" s="10">
        <f>+D37-$E$41</f>
        <v>-1.4375</v>
      </c>
      <c r="G37" s="10">
        <f>+F37^2</f>
        <v>2.06640625</v>
      </c>
      <c r="H37" s="10">
        <f>+G37*B37</f>
        <v>0.5166015625</v>
      </c>
    </row>
    <row r="38" spans="1:8" ht="12.75">
      <c r="A38" t="s">
        <v>12</v>
      </c>
      <c r="B38" s="9">
        <f>+B23</f>
        <v>0.5</v>
      </c>
      <c r="D38" s="10">
        <f>+$B$32*D23+$B$33*K23</f>
        <v>3.5</v>
      </c>
      <c r="E38" s="10">
        <f>+D38*B38</f>
        <v>1.75</v>
      </c>
      <c r="F38" s="10">
        <f>+D38-$E$41</f>
        <v>0.5625</v>
      </c>
      <c r="G38" s="10">
        <f>+F38^2</f>
        <v>0.31640625</v>
      </c>
      <c r="H38" s="10">
        <f>+G38*B38</f>
        <v>0.158203125</v>
      </c>
    </row>
    <row r="39" spans="1:8" ht="12.75">
      <c r="A39" t="s">
        <v>13</v>
      </c>
      <c r="B39" s="9">
        <f>+B24</f>
        <v>0.25</v>
      </c>
      <c r="D39" s="10">
        <f>+$B$32*D24+$B$33*K24</f>
        <v>3.25</v>
      </c>
      <c r="E39" s="10">
        <f>+D39*B39</f>
        <v>0.8125</v>
      </c>
      <c r="F39" s="10">
        <f>+D39-$E$41</f>
        <v>0.3125</v>
      </c>
      <c r="G39" s="10">
        <f>+F39^2</f>
        <v>0.09765625</v>
      </c>
      <c r="H39" s="10">
        <f>+G39*B39</f>
        <v>0.0244140625</v>
      </c>
    </row>
    <row r="40" spans="2:7" ht="12.75">
      <c r="B40" s="9"/>
      <c r="E40" s="10"/>
      <c r="F40" s="10"/>
      <c r="G40" s="10"/>
    </row>
    <row r="41" spans="2:8" ht="13.5" thickBot="1">
      <c r="B41" s="11">
        <f>SUM(B37:B39)</f>
        <v>1</v>
      </c>
      <c r="E41" s="12">
        <f>SUM(E37:E39)</f>
        <v>2.9375</v>
      </c>
      <c r="F41" s="13" t="s">
        <v>14</v>
      </c>
      <c r="G41" s="14" t="s">
        <v>15</v>
      </c>
      <c r="H41" s="15">
        <f>SUM(H37:H39)</f>
        <v>0.69921875</v>
      </c>
    </row>
    <row r="42" spans="7:9" ht="14.25" thickBot="1" thickTop="1">
      <c r="G42" s="14" t="s">
        <v>16</v>
      </c>
      <c r="H42" s="16">
        <f>SQRT(H41)</f>
        <v>0.8361930100162283</v>
      </c>
      <c r="I42" s="17" t="s">
        <v>14</v>
      </c>
    </row>
    <row r="45" ht="18">
      <c r="A45" s="1" t="s">
        <v>22</v>
      </c>
    </row>
    <row r="46" spans="1:8" ht="13.5" thickBot="1">
      <c r="A46" s="28"/>
      <c r="B46" s="28"/>
      <c r="D46" s="28"/>
      <c r="E46" s="28"/>
      <c r="F46" s="28"/>
      <c r="G46" s="28"/>
      <c r="H46" s="28"/>
    </row>
    <row r="47" spans="1:8" ht="64.5" thickBot="1">
      <c r="A47" s="2" t="s">
        <v>2</v>
      </c>
      <c r="B47" s="3" t="s">
        <v>3</v>
      </c>
      <c r="D47" s="3" t="s">
        <v>23</v>
      </c>
      <c r="E47" s="3" t="s">
        <v>24</v>
      </c>
      <c r="F47" s="29"/>
      <c r="G47" s="3" t="s">
        <v>25</v>
      </c>
      <c r="H47" s="30" t="s">
        <v>26</v>
      </c>
    </row>
    <row r="49" spans="1:8" ht="12.75">
      <c r="A49" t="s">
        <v>11</v>
      </c>
      <c r="B49" s="9">
        <f>+B37</f>
        <v>0.25</v>
      </c>
      <c r="D49" s="10">
        <f>+F22</f>
        <v>-19.25</v>
      </c>
      <c r="E49" s="10">
        <f>+M22</f>
        <v>4.5</v>
      </c>
      <c r="G49" s="10">
        <f>+E49*D49</f>
        <v>-86.625</v>
      </c>
      <c r="H49" s="10">
        <f>+G49*B49</f>
        <v>-21.65625</v>
      </c>
    </row>
    <row r="50" spans="1:8" ht="12.75">
      <c r="A50" t="s">
        <v>12</v>
      </c>
      <c r="B50" s="9">
        <f>+B38</f>
        <v>0.5</v>
      </c>
      <c r="D50" s="10">
        <f>+F23</f>
        <v>0.75</v>
      </c>
      <c r="E50" s="10">
        <f>+M23</f>
        <v>0.5</v>
      </c>
      <c r="G50" s="10">
        <f>+E50*D50</f>
        <v>0.375</v>
      </c>
      <c r="H50" s="10">
        <f>+G50*B50</f>
        <v>0.1875</v>
      </c>
    </row>
    <row r="51" spans="1:8" ht="12.75">
      <c r="A51" t="s">
        <v>13</v>
      </c>
      <c r="B51" s="9">
        <f>+B39</f>
        <v>0.25</v>
      </c>
      <c r="D51" s="10">
        <f>+F24</f>
        <v>17.75</v>
      </c>
      <c r="E51" s="10">
        <f>+M24</f>
        <v>-5.5</v>
      </c>
      <c r="G51" s="10">
        <f>+E51*D51</f>
        <v>-97.625</v>
      </c>
      <c r="H51" s="10">
        <f>+G51*B51</f>
        <v>-24.40625</v>
      </c>
    </row>
    <row r="52" ht="13.5" thickBot="1">
      <c r="B52" s="9"/>
    </row>
    <row r="53" spans="2:8" ht="13.5" thickBot="1">
      <c r="B53" s="11">
        <f>SUM(B49:B51)</f>
        <v>1</v>
      </c>
      <c r="G53" s="13" t="s">
        <v>27</v>
      </c>
      <c r="H53" s="16">
        <f>SUM(H49:H51)</f>
        <v>-45.875</v>
      </c>
    </row>
    <row r="54" spans="7:8" ht="14.25" thickBot="1" thickTop="1">
      <c r="G54" s="14" t="s">
        <v>28</v>
      </c>
      <c r="H54" s="16">
        <f>+H53/(H27*O27)</f>
        <v>-0.9805091402542943</v>
      </c>
    </row>
    <row r="55" spans="1:17" ht="13.5" thickBo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</sheetData>
  <mergeCells count="2">
    <mergeCell ref="D19:H19"/>
    <mergeCell ref="K19:O19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cdroussiotis</cp:lastModifiedBy>
  <dcterms:created xsi:type="dcterms:W3CDTF">2010-10-11T18:54:35Z</dcterms:created>
  <dcterms:modified xsi:type="dcterms:W3CDTF">2011-10-19T12:42:57Z</dcterms:modified>
  <cp:category/>
  <cp:version/>
  <cp:contentType/>
  <cp:contentStatus/>
</cp:coreProperties>
</file>