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902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'Sheet1'!$A$1:$R$47</definedName>
  </definedNames>
  <calcPr fullCalcOnLoad="1"/>
</workbook>
</file>

<file path=xl/sharedStrings.xml><?xml version="1.0" encoding="utf-8"?>
<sst xmlns="http://schemas.openxmlformats.org/spreadsheetml/2006/main" count="54" uniqueCount="39">
  <si>
    <t>Shares</t>
  </si>
  <si>
    <t>HOMEWORK #2</t>
  </si>
  <si>
    <t>Margin</t>
  </si>
  <si>
    <t xml:space="preserve">Interest </t>
  </si>
  <si>
    <t>03-09</t>
  </si>
  <si>
    <t>09-09</t>
  </si>
  <si>
    <t>Sell</t>
  </si>
  <si>
    <t>1</t>
  </si>
  <si>
    <t>BARUCH</t>
  </si>
  <si>
    <t>Loan</t>
  </si>
  <si>
    <t xml:space="preserve">Int. Paid </t>
  </si>
  <si>
    <t>P + I</t>
  </si>
  <si>
    <t>Equity</t>
  </si>
  <si>
    <t>Total Asset</t>
  </si>
  <si>
    <t>Buy</t>
  </si>
  <si>
    <t>Dividend</t>
  </si>
  <si>
    <t>Profit</t>
  </si>
  <si>
    <t>Initial</t>
  </si>
  <si>
    <t>HPR =</t>
  </si>
  <si>
    <t>Sold Short</t>
  </si>
  <si>
    <t>Price</t>
  </si>
  <si>
    <t>09/11/09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</si>
  <si>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</si>
  <si>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</si>
  <si>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</si>
  <si>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</si>
  <si>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</si>
  <si>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</si>
  <si>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</si>
  <si>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</si>
  <si>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</si>
  <si>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</si>
  <si>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</si>
  <si>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</si>
  <si>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</si>
  <si>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Q</t>
  </si>
  <si>
    <t>P</t>
  </si>
  <si>
    <t>Homework #2</t>
  </si>
  <si>
    <r>
      <t xml:space="preserve">( - Shares x </t>
    </r>
    <r>
      <rPr>
        <b/>
        <sz val="16"/>
        <rFont val="Arial"/>
        <family val="2"/>
      </rPr>
      <t>Δ</t>
    </r>
    <r>
      <rPr>
        <b/>
        <sz val="10"/>
        <rFont val="Arial"/>
        <family val="2"/>
      </rPr>
      <t>price) / Initial Equity Investment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</si>
</sst>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0.0%"/>
    <numFmt numFmtId="167" formatCode="0.0"/>
    <numFmt numFmtId="168" formatCode="0.000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4"/>
      <name val="Arial"/>
      <family val="0"/>
    </font>
    <font>
      <sz val="22"/>
      <name val="Arial"/>
      <family val="0"/>
    </font>
    <font>
      <u val="single"/>
      <sz val="10"/>
      <name val="Arial"/>
      <family val="0"/>
    </font>
    <font>
      <b/>
      <sz val="1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2" borderId="1" xfId="0" applyFont="1" applyFill="1" applyBorder="1" applyAlignment="1">
      <alignment/>
    </xf>
    <xf numFmtId="10" fontId="2" fillId="2" borderId="2" xfId="19" applyNumberFormat="1" applyFont="1" applyFill="1" applyBorder="1" applyAlignment="1">
      <alignment/>
    </xf>
    <xf numFmtId="0" fontId="2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/>
    </xf>
    <xf numFmtId="0" fontId="2" fillId="2" borderId="4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right"/>
    </xf>
    <xf numFmtId="0" fontId="2" fillId="2" borderId="5" xfId="0" applyFont="1" applyFill="1" applyBorder="1" applyAlignment="1">
      <alignment/>
    </xf>
    <xf numFmtId="165" fontId="2" fillId="2" borderId="5" xfId="0" applyNumberFormat="1" applyFont="1" applyFill="1" applyBorder="1" applyAlignment="1">
      <alignment/>
    </xf>
    <xf numFmtId="0" fontId="2" fillId="2" borderId="6" xfId="0" applyFont="1" applyFill="1" applyBorder="1" applyAlignment="1">
      <alignment/>
    </xf>
    <xf numFmtId="165" fontId="2" fillId="2" borderId="6" xfId="0" applyNumberFormat="1" applyFont="1" applyFill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 quotePrefix="1">
      <alignment horizontal="center"/>
    </xf>
    <xf numFmtId="43" fontId="0" fillId="0" borderId="0" xfId="15" applyBorder="1" applyAlignment="1">
      <alignment/>
    </xf>
    <xf numFmtId="165" fontId="0" fillId="0" borderId="0" xfId="0" applyNumberFormat="1" applyBorder="1" applyAlignment="1">
      <alignment/>
    </xf>
    <xf numFmtId="165" fontId="0" fillId="0" borderId="0" xfId="17" applyNumberFormat="1" applyBorder="1" applyAlignment="1">
      <alignment/>
    </xf>
    <xf numFmtId="44" fontId="0" fillId="0" borderId="0" xfId="17" applyBorder="1" applyAlignment="1">
      <alignment/>
    </xf>
    <xf numFmtId="43" fontId="0" fillId="0" borderId="0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 quotePrefix="1">
      <alignment/>
    </xf>
    <xf numFmtId="44" fontId="0" fillId="0" borderId="0" xfId="0" applyNumberFormat="1" applyBorder="1" applyAlignment="1">
      <alignment/>
    </xf>
    <xf numFmtId="9" fontId="0" fillId="0" borderId="0" xfId="0" applyNumberFormat="1" applyBorder="1" applyAlignment="1">
      <alignment/>
    </xf>
    <xf numFmtId="0" fontId="5" fillId="0" borderId="0" xfId="0" applyFont="1" applyBorder="1" applyAlignment="1">
      <alignment/>
    </xf>
    <xf numFmtId="165" fontId="0" fillId="0" borderId="0" xfId="0" applyNumberFormat="1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13" xfId="0" applyBorder="1" applyAlignment="1">
      <alignment/>
    </xf>
    <xf numFmtId="0" fontId="0" fillId="3" borderId="0" xfId="0" applyFill="1" applyAlignment="1">
      <alignment/>
    </xf>
    <xf numFmtId="0" fontId="2" fillId="3" borderId="0" xfId="0" applyFont="1" applyFill="1" applyAlignment="1">
      <alignment horizontal="center"/>
    </xf>
    <xf numFmtId="0" fontId="2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4" borderId="14" xfId="0" applyFill="1" applyBorder="1" applyAlignment="1">
      <alignment/>
    </xf>
    <xf numFmtId="0" fontId="0" fillId="4" borderId="2" xfId="0" applyFill="1" applyBorder="1" applyAlignment="1">
      <alignment/>
    </xf>
    <xf numFmtId="0" fontId="2" fillId="4" borderId="1" xfId="0" applyFont="1" applyFill="1" applyBorder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95250</xdr:colOff>
      <xdr:row>21</xdr:row>
      <xdr:rowOff>114300</xdr:rowOff>
    </xdr:from>
    <xdr:to>
      <xdr:col>11</xdr:col>
      <xdr:colOff>600075</xdr:colOff>
      <xdr:row>21</xdr:row>
      <xdr:rowOff>114300</xdr:rowOff>
    </xdr:to>
    <xdr:sp>
      <xdr:nvSpPr>
        <xdr:cNvPr id="1" name="Line 2"/>
        <xdr:cNvSpPr>
          <a:spLocks/>
        </xdr:cNvSpPr>
      </xdr:nvSpPr>
      <xdr:spPr>
        <a:xfrm flipH="1">
          <a:off x="4724400" y="392430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tabSelected="1" workbookViewId="0" topLeftCell="A1">
      <selection activeCell="H29" sqref="H29"/>
    </sheetView>
  </sheetViews>
  <sheetFormatPr defaultColWidth="9.140625" defaultRowHeight="12.75"/>
  <cols>
    <col min="1" max="1" width="2.57421875" style="0" customWidth="1"/>
    <col min="2" max="2" width="4.421875" style="0" customWidth="1"/>
    <col min="3" max="3" width="4.28125" style="0" customWidth="1"/>
    <col min="4" max="4" width="10.28125" style="0" customWidth="1"/>
    <col min="5" max="5" width="9.28125" style="0" bestFit="1" customWidth="1"/>
    <col min="7" max="7" width="6.8515625" style="0" customWidth="1"/>
    <col min="8" max="8" width="11.28125" style="0" bestFit="1" customWidth="1"/>
    <col min="9" max="9" width="11.28125" style="0" customWidth="1"/>
    <col min="10" max="10" width="10.28125" style="0" customWidth="1"/>
    <col min="11" max="11" width="4.00390625" style="0" customWidth="1"/>
    <col min="13" max="13" width="9.57421875" style="0" customWidth="1"/>
    <col min="14" max="14" width="9.421875" style="0" customWidth="1"/>
    <col min="15" max="15" width="10.421875" style="0" customWidth="1"/>
    <col min="16" max="16" width="13.140625" style="0" customWidth="1"/>
  </cols>
  <sheetData>
    <row r="1" spans="1:2" ht="27">
      <c r="A1" s="3" t="s">
        <v>8</v>
      </c>
      <c r="B1" s="3"/>
    </row>
    <row r="2" spans="1:2" ht="18">
      <c r="A2" s="2" t="s">
        <v>37</v>
      </c>
      <c r="B2" s="2"/>
    </row>
    <row r="3" spans="1:2" ht="18">
      <c r="A3" s="2"/>
      <c r="B3" s="2"/>
    </row>
    <row r="4" spans="2:17" ht="13.5" thickBot="1">
      <c r="B4" s="36"/>
      <c r="C4" s="37" t="s">
        <v>22</v>
      </c>
      <c r="D4" s="37" t="s">
        <v>23</v>
      </c>
      <c r="E4" s="37" t="s">
        <v>24</v>
      </c>
      <c r="F4" s="37" t="s">
        <v>25</v>
      </c>
      <c r="G4" s="37" t="s">
        <v>26</v>
      </c>
      <c r="H4" s="37" t="s">
        <v>27</v>
      </c>
      <c r="I4" s="37" t="s">
        <v>28</v>
      </c>
      <c r="J4" s="37" t="s">
        <v>29</v>
      </c>
      <c r="K4" s="37" t="s">
        <v>30</v>
      </c>
      <c r="L4" s="37" t="s">
        <v>31</v>
      </c>
      <c r="M4" s="37" t="s">
        <v>32</v>
      </c>
      <c r="N4" s="37" t="s">
        <v>33</v>
      </c>
      <c r="O4" s="37" t="s">
        <v>34</v>
      </c>
      <c r="P4" s="37" t="s">
        <v>36</v>
      </c>
      <c r="Q4" s="37" t="s">
        <v>35</v>
      </c>
    </row>
    <row r="5" spans="2:17" ht="13.5" thickBot="1">
      <c r="B5" s="36">
        <f>ROW()</f>
        <v>5</v>
      </c>
      <c r="C5" s="14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6"/>
    </row>
    <row r="6" spans="2:17" ht="13.5" thickBot="1">
      <c r="B6" s="36">
        <f aca="true" t="shared" si="0" ref="B6:B23">+B5+1</f>
        <v>6</v>
      </c>
      <c r="C6" s="17"/>
      <c r="D6" s="38" t="s">
        <v>1</v>
      </c>
      <c r="E6" s="3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20"/>
    </row>
    <row r="7" spans="2:17" ht="13.5" thickBot="1">
      <c r="B7" s="36">
        <f t="shared" si="0"/>
        <v>7</v>
      </c>
      <c r="C7" s="17"/>
      <c r="D7" s="19"/>
      <c r="E7" s="19"/>
      <c r="F7" s="19"/>
      <c r="G7" s="19"/>
      <c r="H7" s="6" t="s">
        <v>13</v>
      </c>
      <c r="I7" s="6" t="s">
        <v>9</v>
      </c>
      <c r="J7" s="6" t="s">
        <v>12</v>
      </c>
      <c r="K7" s="6"/>
      <c r="L7" s="6" t="s">
        <v>10</v>
      </c>
      <c r="M7" s="6" t="s">
        <v>11</v>
      </c>
      <c r="N7" s="7" t="s">
        <v>17</v>
      </c>
      <c r="O7" s="6" t="s">
        <v>15</v>
      </c>
      <c r="P7" s="8" t="s">
        <v>16</v>
      </c>
      <c r="Q7" s="20"/>
    </row>
    <row r="8" spans="2:17" ht="12.75">
      <c r="B8" s="36">
        <f t="shared" si="0"/>
        <v>8</v>
      </c>
      <c r="C8" s="21" t="s">
        <v>7</v>
      </c>
      <c r="D8" s="19" t="s">
        <v>0</v>
      </c>
      <c r="E8" s="22">
        <v>1000</v>
      </c>
      <c r="F8" s="19"/>
      <c r="G8" s="19" t="s">
        <v>14</v>
      </c>
      <c r="H8" s="23">
        <f>+E8*E9</f>
        <v>12000</v>
      </c>
      <c r="I8" s="24">
        <f>+H8*E10</f>
        <v>6000</v>
      </c>
      <c r="J8" s="24">
        <f>+H8-I8</f>
        <v>6000</v>
      </c>
      <c r="K8" s="24"/>
      <c r="L8" s="25">
        <f>+I8*E11/2</f>
        <v>300</v>
      </c>
      <c r="M8" s="23">
        <f>+L8+I8</f>
        <v>6300</v>
      </c>
      <c r="N8" s="19"/>
      <c r="O8" s="26">
        <f>+E13*E8</f>
        <v>0</v>
      </c>
      <c r="P8" s="10"/>
      <c r="Q8" s="20"/>
    </row>
    <row r="9" spans="2:17" ht="12.75">
      <c r="B9" s="36">
        <f t="shared" si="0"/>
        <v>9</v>
      </c>
      <c r="C9" s="27"/>
      <c r="D9" s="19" t="s">
        <v>14</v>
      </c>
      <c r="E9" s="25">
        <v>12</v>
      </c>
      <c r="F9" s="28" t="s">
        <v>4</v>
      </c>
      <c r="G9" s="19" t="s">
        <v>6</v>
      </c>
      <c r="H9" s="23">
        <f>+E8*E12</f>
        <v>30000</v>
      </c>
      <c r="I9" s="23">
        <f>+I8</f>
        <v>6000</v>
      </c>
      <c r="J9" s="23">
        <f>+H9-I9</f>
        <v>24000</v>
      </c>
      <c r="K9" s="19"/>
      <c r="L9" s="29">
        <f>+L8</f>
        <v>300</v>
      </c>
      <c r="M9" s="19"/>
      <c r="N9" s="23">
        <f>+J8</f>
        <v>6000</v>
      </c>
      <c r="O9" s="26">
        <f>+O8</f>
        <v>0</v>
      </c>
      <c r="P9" s="11">
        <f>+J9-L9+O9-N9</f>
        <v>17700</v>
      </c>
      <c r="Q9" s="20"/>
    </row>
    <row r="10" spans="2:17" ht="13.5" thickBot="1">
      <c r="B10" s="36">
        <f t="shared" si="0"/>
        <v>10</v>
      </c>
      <c r="C10" s="27"/>
      <c r="D10" s="19" t="s">
        <v>2</v>
      </c>
      <c r="E10" s="30">
        <v>0.5</v>
      </c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2"/>
      <c r="Q10" s="20"/>
    </row>
    <row r="11" spans="2:17" ht="13.5" thickBot="1">
      <c r="B11" s="36">
        <f t="shared" si="0"/>
        <v>11</v>
      </c>
      <c r="C11" s="27"/>
      <c r="D11" s="19" t="s">
        <v>3</v>
      </c>
      <c r="E11" s="30">
        <v>0.1</v>
      </c>
      <c r="F11" s="19"/>
      <c r="G11" s="19"/>
      <c r="H11" s="4" t="s">
        <v>18</v>
      </c>
      <c r="I11" s="5">
        <f>+P9/J8</f>
        <v>2.95</v>
      </c>
      <c r="J11" s="19"/>
      <c r="K11" s="19"/>
      <c r="L11" s="19"/>
      <c r="M11" s="19"/>
      <c r="N11" s="19"/>
      <c r="O11" s="19"/>
      <c r="P11" s="18"/>
      <c r="Q11" s="20"/>
    </row>
    <row r="12" spans="2:17" ht="12.75">
      <c r="B12" s="36">
        <f t="shared" si="0"/>
        <v>12</v>
      </c>
      <c r="C12" s="27"/>
      <c r="D12" s="19" t="s">
        <v>6</v>
      </c>
      <c r="E12" s="25">
        <v>30</v>
      </c>
      <c r="F12" s="28" t="s">
        <v>5</v>
      </c>
      <c r="G12" s="19"/>
      <c r="H12" s="19"/>
      <c r="I12" s="19"/>
      <c r="J12" s="19"/>
      <c r="K12" s="19"/>
      <c r="L12" s="19"/>
      <c r="M12" s="19"/>
      <c r="N12" s="19"/>
      <c r="O12" s="19"/>
      <c r="P12" s="18"/>
      <c r="Q12" s="20"/>
    </row>
    <row r="13" spans="2:17" ht="12.75">
      <c r="B13" s="36">
        <f t="shared" si="0"/>
        <v>13</v>
      </c>
      <c r="C13" s="27"/>
      <c r="D13" s="19" t="s">
        <v>15</v>
      </c>
      <c r="E13" s="19">
        <v>0</v>
      </c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8"/>
      <c r="Q13" s="20"/>
    </row>
    <row r="14" spans="2:17" ht="12.75">
      <c r="B14" s="36">
        <f t="shared" si="0"/>
        <v>14</v>
      </c>
      <c r="C14" s="27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8"/>
      <c r="Q14" s="20"/>
    </row>
    <row r="15" spans="2:17" ht="13.5" thickBot="1">
      <c r="B15" s="36">
        <f t="shared" si="0"/>
        <v>15</v>
      </c>
      <c r="C15" s="27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8"/>
      <c r="Q15" s="20"/>
    </row>
    <row r="16" spans="2:17" ht="13.5" thickBot="1">
      <c r="B16" s="36">
        <f t="shared" si="0"/>
        <v>16</v>
      </c>
      <c r="C16" s="27">
        <v>2</v>
      </c>
      <c r="D16" s="31" t="s">
        <v>19</v>
      </c>
      <c r="E16" s="19"/>
      <c r="F16" s="19"/>
      <c r="G16" s="9" t="s">
        <v>20</v>
      </c>
      <c r="H16" s="6" t="s">
        <v>13</v>
      </c>
      <c r="I16" s="6" t="s">
        <v>9</v>
      </c>
      <c r="J16" s="6" t="s">
        <v>12</v>
      </c>
      <c r="K16" s="6"/>
      <c r="L16" s="6" t="s">
        <v>10</v>
      </c>
      <c r="M16" s="6" t="s">
        <v>11</v>
      </c>
      <c r="N16" s="7" t="s">
        <v>17</v>
      </c>
      <c r="O16" s="6" t="s">
        <v>15</v>
      </c>
      <c r="P16" s="8" t="s">
        <v>16</v>
      </c>
      <c r="Q16" s="20"/>
    </row>
    <row r="17" spans="2:17" ht="12.75">
      <c r="B17" s="36">
        <f t="shared" si="0"/>
        <v>17</v>
      </c>
      <c r="C17" s="27"/>
      <c r="D17" s="19" t="s">
        <v>0</v>
      </c>
      <c r="E17" s="19">
        <v>100</v>
      </c>
      <c r="F17" s="19"/>
      <c r="G17" s="19"/>
      <c r="H17" s="23">
        <f>E17*E18</f>
        <v>3300</v>
      </c>
      <c r="I17" s="24"/>
      <c r="J17" s="24">
        <f>+H17-I17</f>
        <v>3300</v>
      </c>
      <c r="K17" s="24"/>
      <c r="L17" s="25"/>
      <c r="M17" s="23"/>
      <c r="N17" s="19"/>
      <c r="O17" s="26"/>
      <c r="P17" s="10"/>
      <c r="Q17" s="20"/>
    </row>
    <row r="18" spans="2:17" ht="12.75">
      <c r="B18" s="36">
        <f t="shared" si="0"/>
        <v>18</v>
      </c>
      <c r="C18" s="27"/>
      <c r="D18" s="19" t="s">
        <v>20</v>
      </c>
      <c r="E18" s="19">
        <v>33</v>
      </c>
      <c r="F18" s="28" t="s">
        <v>21</v>
      </c>
      <c r="G18" s="19">
        <v>25</v>
      </c>
      <c r="H18" s="32">
        <f>G18*$E$17</f>
        <v>2500</v>
      </c>
      <c r="I18" s="23"/>
      <c r="J18" s="23">
        <f>+H18-I18</f>
        <v>2500</v>
      </c>
      <c r="K18" s="19"/>
      <c r="L18" s="29"/>
      <c r="M18" s="19"/>
      <c r="N18" s="23">
        <f>+J17</f>
        <v>3300</v>
      </c>
      <c r="O18" s="26">
        <f>+O17</f>
        <v>0</v>
      </c>
      <c r="P18" s="11">
        <f>-(J18-L18+O18-N18)</f>
        <v>800</v>
      </c>
      <c r="Q18" s="20"/>
    </row>
    <row r="19" spans="2:17" ht="12.75">
      <c r="B19" s="36">
        <f t="shared" si="0"/>
        <v>19</v>
      </c>
      <c r="C19" s="27"/>
      <c r="D19" s="19" t="s">
        <v>2</v>
      </c>
      <c r="E19" s="30">
        <v>0.5</v>
      </c>
      <c r="F19" s="19"/>
      <c r="G19" s="19">
        <v>40</v>
      </c>
      <c r="H19" s="23">
        <f>+G19*$E$17</f>
        <v>4000</v>
      </c>
      <c r="I19" s="23"/>
      <c r="J19" s="23">
        <f>+H19-I19</f>
        <v>4000</v>
      </c>
      <c r="K19" s="19"/>
      <c r="L19" s="29"/>
      <c r="M19" s="19"/>
      <c r="N19" s="23">
        <f>+N18</f>
        <v>3300</v>
      </c>
      <c r="O19" s="26">
        <f>+O18</f>
        <v>0</v>
      </c>
      <c r="P19" s="11">
        <f>-(J19-L19+O19-N19)</f>
        <v>-700</v>
      </c>
      <c r="Q19" s="20"/>
    </row>
    <row r="20" spans="2:17" ht="13.5" thickBot="1">
      <c r="B20" s="36">
        <f t="shared" si="0"/>
        <v>20</v>
      </c>
      <c r="C20" s="27"/>
      <c r="D20" s="19"/>
      <c r="E20" s="19"/>
      <c r="F20" s="19"/>
      <c r="G20" s="19">
        <v>20</v>
      </c>
      <c r="H20" s="23">
        <f>+G20*$E$17</f>
        <v>2000</v>
      </c>
      <c r="I20" s="24">
        <f>+H17*E19</f>
        <v>1650</v>
      </c>
      <c r="J20" s="23">
        <f>+H20-I20</f>
        <v>350</v>
      </c>
      <c r="K20" s="19"/>
      <c r="L20" s="19"/>
      <c r="M20" s="19"/>
      <c r="N20" s="23">
        <f>+H17-I20</f>
        <v>1650</v>
      </c>
      <c r="O20" s="26">
        <f>+O19</f>
        <v>0</v>
      </c>
      <c r="P20" s="13">
        <f>-(J20-L20+O20-N20)</f>
        <v>1300</v>
      </c>
      <c r="Q20" s="20"/>
    </row>
    <row r="21" spans="2:17" ht="13.5" thickBot="1">
      <c r="B21" s="36">
        <f t="shared" si="0"/>
        <v>21</v>
      </c>
      <c r="C21" s="27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20"/>
    </row>
    <row r="22" spans="2:17" ht="21" thickBot="1">
      <c r="B22" s="36">
        <f t="shared" si="0"/>
        <v>22</v>
      </c>
      <c r="C22" s="27"/>
      <c r="D22" s="19"/>
      <c r="E22" s="19"/>
      <c r="F22" s="19"/>
      <c r="G22" s="19"/>
      <c r="H22" s="4" t="s">
        <v>18</v>
      </c>
      <c r="I22" s="5">
        <f>-(-100*(E18-G20)/(H17-I20))</f>
        <v>0.7878787878787878</v>
      </c>
      <c r="J22" s="19"/>
      <c r="K22" s="19"/>
      <c r="L22" s="19"/>
      <c r="M22" s="42" t="s">
        <v>38</v>
      </c>
      <c r="N22" s="40"/>
      <c r="O22" s="40"/>
      <c r="P22" s="41"/>
      <c r="Q22" s="20"/>
    </row>
    <row r="23" spans="2:17" ht="13.5" thickBot="1">
      <c r="B23" s="36">
        <f t="shared" si="0"/>
        <v>23</v>
      </c>
      <c r="C23" s="33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5"/>
    </row>
    <row r="24" ht="12.75">
      <c r="C24" s="1"/>
    </row>
  </sheetData>
  <printOptions/>
  <pageMargins left="0.53" right="0.46" top="0.45" bottom="0.51" header="0.28" footer="0.32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cdroussiotis</dc:creator>
  <cp:keywords/>
  <dc:description/>
  <cp:lastModifiedBy>cdroussiotis</cp:lastModifiedBy>
  <cp:lastPrinted>2010-09-10T19:50:53Z</cp:lastPrinted>
  <dcterms:created xsi:type="dcterms:W3CDTF">2009-09-29T21:55:06Z</dcterms:created>
  <dcterms:modified xsi:type="dcterms:W3CDTF">2011-02-22T15:52:21Z</dcterms:modified>
  <cp:category/>
  <cp:version/>
  <cp:contentType/>
  <cp:contentStatus/>
</cp:coreProperties>
</file>