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City Unity College Nicosia/"/>
    </mc:Choice>
  </mc:AlternateContent>
  <xr:revisionPtr revIDLastSave="9" documentId="8_{A21C512A-968B-4557-8934-393AF0194FDE}" xr6:coauthVersionLast="43" xr6:coauthVersionMax="43" xr10:uidLastSave="{BD0B33BA-E1D1-4E38-93DD-0A7ACFAEE46D}"/>
  <bookViews>
    <workbookView xWindow="-93" yWindow="-93" windowWidth="19646" windowHeight="12186" xr2:uid="{00000000-000D-0000-FFFF-FFFF00000000}"/>
  </bookViews>
  <sheets>
    <sheet name="Sheet1" sheetId="1" r:id="rId1"/>
  </sheets>
  <definedNames>
    <definedName name="_xlnm.Print_Area" localSheetId="0">Sheet1!$A$1:$P$170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8" i="1" l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57" i="1"/>
  <c r="A30" i="1"/>
  <c r="A31" i="1"/>
  <c r="A32" i="1"/>
  <c r="A33" i="1"/>
  <c r="A34" i="1"/>
  <c r="A16" i="1"/>
  <c r="A17" i="1"/>
  <c r="A18" i="1"/>
  <c r="A19" i="1"/>
  <c r="A20" i="1"/>
  <c r="A21" i="1"/>
  <c r="A22" i="1"/>
  <c r="A23" i="1"/>
  <c r="A24" i="1"/>
  <c r="A25" i="1"/>
  <c r="A155" i="1"/>
  <c r="A156" i="1"/>
  <c r="H22" i="1"/>
  <c r="H80" i="1"/>
  <c r="H98" i="1" s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I20" i="1"/>
  <c r="J20" i="1" s="1"/>
  <c r="A152" i="1"/>
  <c r="A153" i="1"/>
  <c r="A124" i="1"/>
  <c r="A125" i="1"/>
  <c r="A126" i="1"/>
  <c r="A127" i="1"/>
  <c r="A128" i="1"/>
  <c r="A129" i="1"/>
  <c r="A130" i="1"/>
  <c r="A76" i="1"/>
  <c r="A77" i="1"/>
  <c r="A78" i="1"/>
  <c r="A79" i="1"/>
  <c r="A80" i="1"/>
  <c r="A81" i="1"/>
  <c r="A98" i="1"/>
  <c r="A99" i="1"/>
  <c r="I80" i="1" l="1"/>
  <c r="I98" i="1" s="1"/>
  <c r="J80" i="1"/>
  <c r="J98" i="1" s="1"/>
  <c r="K20" i="1"/>
  <c r="C74" i="1"/>
  <c r="C66" i="1"/>
  <c r="C61" i="1"/>
  <c r="C51" i="1"/>
  <c r="C57" i="1" s="1"/>
  <c r="C69" i="1" l="1"/>
  <c r="C76" i="1" s="1"/>
  <c r="L20" i="1"/>
  <c r="K80" i="1"/>
  <c r="K98" i="1" s="1"/>
  <c r="M20" i="1" l="1"/>
  <c r="L80" i="1"/>
  <c r="L98" i="1" s="1"/>
  <c r="A208" i="1"/>
  <c r="A209" i="1"/>
  <c r="H199" i="1"/>
  <c r="A207" i="1"/>
  <c r="A206" i="1"/>
  <c r="A205" i="1"/>
  <c r="A204" i="1"/>
  <c r="A203" i="1"/>
  <c r="A202" i="1"/>
  <c r="A201" i="1"/>
  <c r="A200" i="1"/>
  <c r="A199" i="1"/>
  <c r="A198" i="1"/>
  <c r="A197" i="1"/>
  <c r="H188" i="1"/>
  <c r="I188" i="1" s="1"/>
  <c r="J188" i="1" s="1"/>
  <c r="K188" i="1" s="1"/>
  <c r="L188" i="1" s="1"/>
  <c r="M188" i="1" s="1"/>
  <c r="H182" i="1"/>
  <c r="H187" i="1"/>
  <c r="H194" i="1"/>
  <c r="I194" i="1" s="1"/>
  <c r="J194" i="1" s="1"/>
  <c r="H204" i="1"/>
  <c r="B25" i="1"/>
  <c r="H186" i="1"/>
  <c r="I186" i="1" s="1"/>
  <c r="J186" i="1" s="1"/>
  <c r="K186" i="1" s="1"/>
  <c r="L186" i="1" s="1"/>
  <c r="M186" i="1" s="1"/>
  <c r="I182" i="1" l="1"/>
  <c r="I187" i="1"/>
  <c r="J187" i="1" s="1"/>
  <c r="K187" i="1" s="1"/>
  <c r="J182" i="1"/>
  <c r="K182" i="1" s="1"/>
  <c r="K194" i="1"/>
  <c r="H26" i="1"/>
  <c r="N20" i="1"/>
  <c r="O20" i="1" s="1"/>
  <c r="P20" i="1" s="1"/>
  <c r="M80" i="1"/>
  <c r="M98" i="1" s="1"/>
  <c r="H181" i="1"/>
  <c r="H183" i="1" l="1"/>
  <c r="L182" i="1"/>
  <c r="M182" i="1" s="1"/>
  <c r="L194" i="1"/>
  <c r="L187" i="1"/>
  <c r="M187" i="1" s="1"/>
  <c r="I195" i="1"/>
  <c r="H34" i="1"/>
  <c r="H203" i="1"/>
  <c r="I203" i="1" s="1"/>
  <c r="J203" i="1" s="1"/>
  <c r="H185" i="1"/>
  <c r="I185" i="1" s="1"/>
  <c r="J185" i="1" s="1"/>
  <c r="K185" i="1" s="1"/>
  <c r="L185" i="1" s="1"/>
  <c r="M185" i="1" s="1"/>
  <c r="K203" i="1" l="1"/>
  <c r="M194" i="1"/>
  <c r="I196" i="1"/>
  <c r="J195" i="1"/>
  <c r="H189" i="1"/>
  <c r="H205" i="1"/>
  <c r="L203" i="1" l="1"/>
  <c r="K195" i="1"/>
  <c r="J196" i="1"/>
  <c r="J197" i="1" s="1"/>
  <c r="H196" i="1"/>
  <c r="A151" i="1"/>
  <c r="A150" i="1"/>
  <c r="A149" i="1"/>
  <c r="A148" i="1"/>
  <c r="A147" i="1"/>
  <c r="A146" i="1"/>
  <c r="B145" i="1"/>
  <c r="A145" i="1"/>
  <c r="B144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22" i="1"/>
  <c r="A121" i="1"/>
  <c r="A120" i="1"/>
  <c r="A119" i="1"/>
  <c r="A118" i="1"/>
  <c r="B117" i="1"/>
  <c r="A117" i="1"/>
  <c r="B116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75" i="1"/>
  <c r="A74" i="1"/>
  <c r="A73" i="1"/>
  <c r="A72" i="1"/>
  <c r="A71" i="1"/>
  <c r="A70" i="1"/>
  <c r="A69" i="1"/>
  <c r="A68" i="1"/>
  <c r="A67" i="1"/>
  <c r="A66" i="1"/>
  <c r="B65" i="1"/>
  <c r="B196" i="1" s="1"/>
  <c r="A65" i="1"/>
  <c r="B64" i="1"/>
  <c r="B195" i="1" s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H47" i="1"/>
  <c r="H179" i="1" s="1"/>
  <c r="A47" i="1"/>
  <c r="A46" i="1"/>
  <c r="A45" i="1"/>
  <c r="A44" i="1"/>
  <c r="A41" i="1"/>
  <c r="A39" i="1"/>
  <c r="A38" i="1"/>
  <c r="A37" i="1"/>
  <c r="A36" i="1"/>
  <c r="A35" i="1"/>
  <c r="B33" i="1"/>
  <c r="A29" i="1"/>
  <c r="A28" i="1"/>
  <c r="A27" i="1"/>
  <c r="A26" i="1"/>
  <c r="A15" i="1"/>
  <c r="A14" i="1"/>
  <c r="A13" i="1"/>
  <c r="A12" i="1"/>
  <c r="A11" i="1"/>
  <c r="A10" i="1"/>
  <c r="A9" i="1"/>
  <c r="A8" i="1"/>
  <c r="A7" i="1"/>
  <c r="I199" i="1" l="1"/>
  <c r="M203" i="1"/>
  <c r="K196" i="1"/>
  <c r="K197" i="1" s="1"/>
  <c r="L195" i="1"/>
  <c r="H195" i="1"/>
  <c r="I126" i="1"/>
  <c r="I159" i="1" s="1"/>
  <c r="J199" i="1" l="1"/>
  <c r="M195" i="1"/>
  <c r="L196" i="1"/>
  <c r="L197" i="1" s="1"/>
  <c r="I179" i="1"/>
  <c r="H197" i="1"/>
  <c r="J126" i="1"/>
  <c r="J159" i="1" s="1"/>
  <c r="K199" i="1" l="1"/>
  <c r="J200" i="1"/>
  <c r="I204" i="1"/>
  <c r="M196" i="1"/>
  <c r="M197" i="1" s="1"/>
  <c r="J179" i="1"/>
  <c r="I197" i="1"/>
  <c r="H200" i="1"/>
  <c r="H207" i="1" s="1"/>
  <c r="H208" i="1" s="1"/>
  <c r="K126" i="1"/>
  <c r="K159" i="1" s="1"/>
  <c r="L199" i="1" l="1"/>
  <c r="K200" i="1"/>
  <c r="J204" i="1"/>
  <c r="I181" i="1"/>
  <c r="J181" i="1" s="1"/>
  <c r="K179" i="1"/>
  <c r="L126" i="1"/>
  <c r="L159" i="1" s="1"/>
  <c r="L200" i="1" l="1"/>
  <c r="K204" i="1"/>
  <c r="J205" i="1"/>
  <c r="J207" i="1" s="1"/>
  <c r="K181" i="1"/>
  <c r="J183" i="1"/>
  <c r="J189" i="1" s="1"/>
  <c r="M199" i="1"/>
  <c r="M200" i="1" s="1"/>
  <c r="L179" i="1"/>
  <c r="I200" i="1"/>
  <c r="M126" i="1"/>
  <c r="M159" i="1" s="1"/>
  <c r="L204" i="1" l="1"/>
  <c r="K205" i="1"/>
  <c r="K207" i="1" s="1"/>
  <c r="L181" i="1"/>
  <c r="K183" i="1"/>
  <c r="K189" i="1" s="1"/>
  <c r="M179" i="1"/>
  <c r="I183" i="1"/>
  <c r="I189" i="1" s="1"/>
  <c r="I205" i="1"/>
  <c r="I207" i="1" s="1"/>
  <c r="M181" i="1" l="1"/>
  <c r="M183" i="1" s="1"/>
  <c r="M189" i="1" s="1"/>
  <c r="L183" i="1"/>
  <c r="L189" i="1" s="1"/>
  <c r="M204" i="1"/>
  <c r="M205" i="1" s="1"/>
  <c r="M207" i="1" s="1"/>
  <c r="L205" i="1"/>
  <c r="L207" i="1" s="1"/>
  <c r="I208" i="1"/>
  <c r="J208" i="1"/>
  <c r="K208" i="1" l="1"/>
  <c r="M208" i="1" l="1"/>
  <c r="L208" i="1"/>
</calcChain>
</file>

<file path=xl/sharedStrings.xml><?xml version="1.0" encoding="utf-8"?>
<sst xmlns="http://schemas.openxmlformats.org/spreadsheetml/2006/main" count="160" uniqueCount="131">
  <si>
    <t>TRANSACTION SOURCES &amp; USES</t>
  </si>
  <si>
    <t>Sources</t>
  </si>
  <si>
    <t>% Cap</t>
  </si>
  <si>
    <t xml:space="preserve">  EBITDA
 x</t>
  </si>
  <si>
    <t>Total Debt</t>
  </si>
  <si>
    <t>Cash Equity</t>
  </si>
  <si>
    <t>Total Sources</t>
  </si>
  <si>
    <t>Total Uses</t>
  </si>
  <si>
    <t>DEBT SCHEDULES / ANALYSIS</t>
  </si>
  <si>
    <t>($ 000's)</t>
  </si>
  <si>
    <t>Interest Rate Assumptions</t>
  </si>
  <si>
    <t>LIBOR Rate</t>
  </si>
  <si>
    <t>LIBOR Iincrease / Decrease</t>
  </si>
  <si>
    <t>Outstanding</t>
  </si>
  <si>
    <t>Increase / (Decrease)</t>
  </si>
  <si>
    <t>Interest Payment</t>
  </si>
  <si>
    <t>Spread</t>
  </si>
  <si>
    <t>Interest rate</t>
  </si>
  <si>
    <t>Total Interest Payment</t>
  </si>
  <si>
    <t>Total Scheduled Payment</t>
  </si>
  <si>
    <t>Total Debt Outstanding</t>
  </si>
  <si>
    <t>BALANCE SHEET</t>
  </si>
  <si>
    <t>Pre-
Transaction</t>
  </si>
  <si>
    <t>Debit</t>
  </si>
  <si>
    <t>Credit</t>
  </si>
  <si>
    <t>Post -
Transaction</t>
  </si>
  <si>
    <t>Current Assets</t>
  </si>
  <si>
    <t>Cash</t>
  </si>
  <si>
    <t>Other Current Assets</t>
  </si>
  <si>
    <t>Total Current Assets</t>
  </si>
  <si>
    <t>Goodwill</t>
  </si>
  <si>
    <t>Capitalized Fees</t>
  </si>
  <si>
    <t>Invesment in JV</t>
  </si>
  <si>
    <t xml:space="preserve">  Total Assets</t>
  </si>
  <si>
    <t>Current Liabilities</t>
  </si>
  <si>
    <t xml:space="preserve">Other Current Liabilities </t>
  </si>
  <si>
    <t>Total Current Liabilities</t>
  </si>
  <si>
    <t>Existing Long Term Debt</t>
  </si>
  <si>
    <t>Total Long Term Debt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</si>
  <si>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</si>
  <si>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</si>
  <si>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</si>
  <si>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</si>
  <si>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</si>
  <si>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</si>
  <si>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Total Revenue</t>
  </si>
  <si>
    <t>INCOME STATEMENT</t>
  </si>
  <si>
    <t>PROJECTED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</si>
  <si>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</si>
  <si>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</si>
  <si>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</si>
  <si>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</si>
  <si>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</si>
  <si>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</si>
  <si>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</si>
  <si>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</si>
  <si>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</si>
  <si>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</si>
  <si>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</si>
  <si>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</si>
  <si>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</si>
  <si>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</si>
  <si>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</si>
  <si>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</si>
  <si>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</si>
  <si>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</si>
  <si>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</si>
  <si>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</si>
  <si>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</si>
  <si>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</si>
  <si>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</si>
  <si>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</si>
  <si>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>Total Working Capital</t>
  </si>
  <si>
    <t>Operating Cash Flow (OCF)</t>
  </si>
  <si>
    <t>INVESTMENT ACTIVITIES:</t>
  </si>
  <si>
    <t xml:space="preserve">   Capital Expenditures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</si>
  <si>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</si>
  <si>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</si>
  <si>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</si>
  <si>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</si>
  <si>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</si>
  <si>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</si>
  <si>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</si>
  <si>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Historical</t>
  </si>
  <si>
    <t>Net PP&amp;E</t>
  </si>
  <si>
    <t>Acquisition Target Year 1 EBITDA =</t>
  </si>
  <si>
    <t>Bank Loan</t>
  </si>
  <si>
    <t>Assumptions %</t>
  </si>
  <si>
    <t>Invesment in JV (keep the same every year)</t>
  </si>
  <si>
    <t>Working Capital</t>
  </si>
  <si>
    <t>Current Liabilities (including in Working Capital above)</t>
  </si>
  <si>
    <t>Deferred Taxes</t>
  </si>
  <si>
    <t>Goodwill (keep the same every year)</t>
  </si>
  <si>
    <t>Initial LIBOR Rater=</t>
  </si>
  <si>
    <t>Uses</t>
  </si>
  <si>
    <t>Mezzanine Loan</t>
  </si>
  <si>
    <t>OPERATING ASSUMPTIONS</t>
  </si>
  <si>
    <t>BONUS QUESTION</t>
  </si>
  <si>
    <t>GREEN LANDSCAPE SERVICES LTD</t>
  </si>
  <si>
    <t>Acquisition Finance Case Study</t>
  </si>
  <si>
    <t>Purchase Equity</t>
  </si>
  <si>
    <t>Debt Repayment</t>
  </si>
  <si>
    <t>Transaction Fees &amp; Expenses</t>
  </si>
  <si>
    <t>Commercial Clients - Volumes</t>
  </si>
  <si>
    <t>Commercial Clients - Price (monthly)</t>
  </si>
  <si>
    <t xml:space="preserve">  Volume %</t>
  </si>
  <si>
    <t xml:space="preserve">  Increase in Monthky Price</t>
  </si>
  <si>
    <t>Commercial Cleints - Revenue</t>
  </si>
  <si>
    <t>Residential Clients - Volumes</t>
  </si>
  <si>
    <t>Residential Clients - Price (monthly)</t>
  </si>
  <si>
    <t>Residential Cleints - Revenue</t>
  </si>
  <si>
    <t xml:space="preserve">Amount
</t>
  </si>
  <si>
    <t>Amount</t>
  </si>
  <si>
    <t>Terminal Value</t>
  </si>
  <si>
    <t>Less Debt</t>
  </si>
  <si>
    <t>Terminal Value - Equity</t>
  </si>
  <si>
    <t>Cash Flows</t>
  </si>
  <si>
    <t>RATIO ANALYSIS</t>
  </si>
  <si>
    <t>Trend Analysis Ratios</t>
  </si>
  <si>
    <t>Revenue Growth</t>
  </si>
  <si>
    <t xml:space="preserve">This Year's Revenue / Last Year's Revenue  - 1 </t>
  </si>
  <si>
    <t>Solvency Ratios</t>
  </si>
  <si>
    <t xml:space="preserve"> EBITDA / Interest (Coverage Ratio)</t>
  </si>
  <si>
    <t>EBITDA / Interest</t>
  </si>
  <si>
    <t xml:space="preserve"> LTD / EBITDA (Leverage Ratio)</t>
  </si>
  <si>
    <t xml:space="preserve"> LTD / EBITDA</t>
  </si>
  <si>
    <t>Profitability Ratios</t>
  </si>
  <si>
    <t>Gross Margin</t>
  </si>
  <si>
    <t>Gross Margin / Revenues</t>
  </si>
  <si>
    <t>EBITDA Margin</t>
  </si>
  <si>
    <t>EBITDA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</si>
</sst>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0.000\x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name val="Arial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5" fillId="0" borderId="0" xfId="4" applyFont="1"/>
    <xf numFmtId="40" fontId="9" fillId="0" borderId="0" xfId="4" applyNumberFormat="1" applyFont="1"/>
    <xf numFmtId="40" fontId="7" fillId="0" borderId="0" xfId="4" applyNumberFormat="1" applyFont="1"/>
    <xf numFmtId="0" fontId="10" fillId="3" borderId="0" xfId="4" applyFont="1" applyFill="1"/>
    <xf numFmtId="0" fontId="11" fillId="3" borderId="0" xfId="4" applyFont="1" applyFill="1"/>
    <xf numFmtId="0" fontId="12" fillId="3" borderId="0" xfId="0" applyFont="1" applyFill="1"/>
    <xf numFmtId="0" fontId="0" fillId="0" borderId="0" xfId="0" applyBorder="1"/>
    <xf numFmtId="0" fontId="8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164" fontId="13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164" fontId="14" fillId="0" borderId="4" xfId="1" applyNumberFormat="1" applyFont="1" applyBorder="1"/>
    <xf numFmtId="164" fontId="13" fillId="0" borderId="1" xfId="1" applyNumberFormat="1" applyFont="1" applyBorder="1"/>
    <xf numFmtId="165" fontId="0" fillId="0" borderId="1" xfId="3" applyNumberFormat="1" applyFont="1" applyBorder="1"/>
    <xf numFmtId="164" fontId="14" fillId="0" borderId="1" xfId="1" applyNumberFormat="1" applyFont="1" applyBorder="1"/>
    <xf numFmtId="167" fontId="0" fillId="0" borderId="0" xfId="0" applyNumberFormat="1"/>
    <xf numFmtId="166" fontId="0" fillId="0" borderId="0" xfId="0" applyNumberForma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3" fillId="0" borderId="0" xfId="0" applyFont="1"/>
    <xf numFmtId="164" fontId="8" fillId="0" borderId="5" xfId="1" applyNumberFormat="1" applyFont="1" applyBorder="1"/>
    <xf numFmtId="166" fontId="8" fillId="0" borderId="5" xfId="0" applyNumberFormat="1" applyFont="1" applyBorder="1" applyAlignment="1">
      <alignment horizontal="center"/>
    </xf>
    <xf numFmtId="0" fontId="14" fillId="0" borderId="0" xfId="0" applyFont="1"/>
    <xf numFmtId="164" fontId="13" fillId="0" borderId="6" xfId="1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8" fillId="0" borderId="0" xfId="0" applyFont="1"/>
    <xf numFmtId="164" fontId="8" fillId="0" borderId="7" xfId="1" applyNumberFormat="1" applyFont="1" applyBorder="1"/>
    <xf numFmtId="168" fontId="15" fillId="0" borderId="0" xfId="1" applyNumberFormat="1" applyFont="1"/>
    <xf numFmtId="0" fontId="15" fillId="0" borderId="0" xfId="0" applyFont="1"/>
    <xf numFmtId="164" fontId="8" fillId="0" borderId="8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0" fontId="15" fillId="0" borderId="0" xfId="3" applyNumberFormat="1" applyFont="1"/>
    <xf numFmtId="165" fontId="15" fillId="0" borderId="0" xfId="3" applyNumberFormat="1" applyFont="1"/>
    <xf numFmtId="0" fontId="10" fillId="3" borderId="0" xfId="0" applyFont="1" applyFill="1"/>
    <xf numFmtId="0" fontId="16" fillId="0" borderId="0" xfId="0" quotePrefix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164" fontId="0" fillId="0" borderId="1" xfId="1" applyNumberFormat="1" applyFont="1" applyBorder="1"/>
    <xf numFmtId="164" fontId="0" fillId="0" borderId="0" xfId="1" applyNumberFormat="1" applyFont="1" applyBorder="1"/>
    <xf numFmtId="164" fontId="17" fillId="0" borderId="1" xfId="1" applyNumberFormat="1" applyFont="1" applyBorder="1"/>
    <xf numFmtId="164" fontId="17" fillId="0" borderId="0" xfId="1" applyNumberFormat="1" applyFont="1" applyBorder="1"/>
    <xf numFmtId="10" fontId="0" fillId="0" borderId="0" xfId="3" applyNumberFormat="1" applyFont="1" applyBorder="1"/>
    <xf numFmtId="168" fontId="0" fillId="0" borderId="0" xfId="0" applyNumberFormat="1"/>
    <xf numFmtId="10" fontId="0" fillId="0" borderId="1" xfId="0" applyNumberFormat="1" applyBorder="1"/>
    <xf numFmtId="164" fontId="0" fillId="0" borderId="0" xfId="1" applyNumberFormat="1" applyFont="1"/>
    <xf numFmtId="0" fontId="18" fillId="0" borderId="0" xfId="0" applyFont="1"/>
    <xf numFmtId="164" fontId="0" fillId="0" borderId="1" xfId="0" applyNumberFormat="1" applyBorder="1"/>
    <xf numFmtId="168" fontId="0" fillId="0" borderId="0" xfId="1" applyNumberFormat="1" applyFont="1"/>
    <xf numFmtId="0" fontId="8" fillId="2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Continuous"/>
    </xf>
    <xf numFmtId="17" fontId="8" fillId="4" borderId="0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centerContinuous"/>
    </xf>
    <xf numFmtId="164" fontId="13" fillId="0" borderId="0" xfId="1" applyNumberFormat="1" applyFont="1" applyBorder="1"/>
    <xf numFmtId="164" fontId="3" fillId="0" borderId="0" xfId="1" applyNumberFormat="1" applyFont="1" applyBorder="1"/>
    <xf numFmtId="164" fontId="3" fillId="0" borderId="1" xfId="1" applyNumberFormat="1" applyFont="1" applyBorder="1" applyAlignment="1">
      <alignment horizontal="centerContinuous"/>
    </xf>
    <xf numFmtId="164" fontId="3" fillId="0" borderId="1" xfId="1" applyNumberFormat="1" applyFont="1" applyFill="1" applyBorder="1"/>
    <xf numFmtId="164" fontId="3" fillId="0" borderId="5" xfId="1" applyNumberFormat="1" applyFont="1" applyFill="1" applyBorder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10" xfId="1" applyNumberFormat="1" applyFont="1" applyBorder="1"/>
    <xf numFmtId="164" fontId="3" fillId="0" borderId="0" xfId="1" applyNumberFormat="1" applyFont="1" applyFill="1" applyBorder="1"/>
    <xf numFmtId="40" fontId="19" fillId="0" borderId="0" xfId="4" applyNumberFormat="1" applyFont="1"/>
    <xf numFmtId="165" fontId="0" fillId="0" borderId="0" xfId="3" applyNumberFormat="1" applyFont="1"/>
    <xf numFmtId="0" fontId="8" fillId="0" borderId="0" xfId="0" applyFont="1" applyBorder="1" applyAlignment="1">
      <alignment horizontal="centerContinuous"/>
    </xf>
    <xf numFmtId="167" fontId="0" fillId="0" borderId="6" xfId="1" applyNumberFormat="1" applyFont="1" applyBorder="1"/>
    <xf numFmtId="167" fontId="0" fillId="0" borderId="5" xfId="1" applyNumberFormat="1" applyFont="1" applyBorder="1"/>
    <xf numFmtId="164" fontId="0" fillId="0" borderId="5" xfId="1" applyNumberFormat="1" applyFont="1" applyBorder="1"/>
    <xf numFmtId="167" fontId="0" fillId="0" borderId="0" xfId="1" applyNumberFormat="1" applyFont="1"/>
    <xf numFmtId="167" fontId="0" fillId="0" borderId="1" xfId="0" applyNumberFormat="1" applyFill="1" applyBorder="1"/>
    <xf numFmtId="167" fontId="0" fillId="0" borderId="1" xfId="1" applyNumberFormat="1" applyFont="1" applyFill="1" applyBorder="1"/>
    <xf numFmtId="167" fontId="17" fillId="0" borderId="6" xfId="1" applyNumberFormat="1" applyFont="1" applyFill="1" applyBorder="1"/>
    <xf numFmtId="167" fontId="0" fillId="0" borderId="5" xfId="1" applyNumberFormat="1" applyFont="1" applyFill="1" applyBorder="1"/>
    <xf numFmtId="0" fontId="20" fillId="0" borderId="0" xfId="0" applyFont="1"/>
    <xf numFmtId="0" fontId="17" fillId="0" borderId="0" xfId="0" applyFont="1"/>
    <xf numFmtId="167" fontId="3" fillId="0" borderId="6" xfId="0" applyNumberFormat="1" applyFont="1" applyFill="1" applyBorder="1"/>
    <xf numFmtId="167" fontId="0" fillId="0" borderId="6" xfId="1" applyNumberFormat="1" applyFont="1" applyFill="1" applyBorder="1"/>
    <xf numFmtId="0" fontId="8" fillId="0" borderId="10" xfId="0" applyFont="1" applyBorder="1" applyAlignment="1">
      <alignment horizontal="centerContinuous"/>
    </xf>
    <xf numFmtId="164" fontId="0" fillId="0" borderId="1" xfId="1" applyNumberFormat="1" applyFont="1" applyFill="1" applyBorder="1"/>
    <xf numFmtId="9" fontId="0" fillId="0" borderId="0" xfId="0" applyNumberFormat="1"/>
    <xf numFmtId="10" fontId="13" fillId="0" borderId="1" xfId="0" applyNumberFormat="1" applyFont="1" applyBorder="1"/>
    <xf numFmtId="165" fontId="14" fillId="0" borderId="1" xfId="0" applyNumberFormat="1" applyFont="1" applyBorder="1"/>
    <xf numFmtId="164" fontId="3" fillId="0" borderId="12" xfId="1" applyNumberFormat="1" applyFont="1" applyBorder="1"/>
    <xf numFmtId="17" fontId="8" fillId="4" borderId="1" xfId="0" applyNumberFormat="1" applyFont="1" applyFill="1" applyBorder="1" applyAlignment="1">
      <alignment horizontal="center"/>
    </xf>
    <xf numFmtId="17" fontId="8" fillId="4" borderId="12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7" fontId="8" fillId="4" borderId="4" xfId="0" applyNumberFormat="1" applyFont="1" applyFill="1" applyBorder="1" applyAlignment="1">
      <alignment horizontal="center"/>
    </xf>
    <xf numFmtId="164" fontId="8" fillId="0" borderId="1" xfId="1" applyNumberFormat="1" applyFont="1" applyBorder="1"/>
    <xf numFmtId="164" fontId="8" fillId="0" borderId="5" xfId="1" applyNumberFormat="1" applyFont="1" applyFill="1" applyBorder="1"/>
    <xf numFmtId="164" fontId="8" fillId="5" borderId="5" xfId="1" applyNumberFormat="1" applyFont="1" applyFill="1" applyBorder="1"/>
    <xf numFmtId="44" fontId="0" fillId="0" borderId="0" xfId="2" applyFont="1"/>
    <xf numFmtId="165" fontId="0" fillId="0" borderId="0" xfId="0" applyNumberFormat="1"/>
    <xf numFmtId="9" fontId="0" fillId="0" borderId="0" xfId="0" applyNumberFormat="1" applyBorder="1"/>
    <xf numFmtId="164" fontId="8" fillId="0" borderId="1" xfId="1" applyNumberFormat="1" applyFont="1" applyFill="1" applyBorder="1"/>
    <xf numFmtId="164" fontId="8" fillId="0" borderId="7" xfId="1" applyNumberFormat="1" applyFont="1" applyFill="1" applyBorder="1"/>
    <xf numFmtId="164" fontId="0" fillId="0" borderId="2" xfId="0" applyNumberFormat="1" applyBorder="1"/>
    <xf numFmtId="165" fontId="14" fillId="0" borderId="1" xfId="3" applyNumberFormat="1" applyFont="1" applyBorder="1"/>
    <xf numFmtId="0" fontId="8" fillId="2" borderId="1" xfId="0" applyFont="1" applyFill="1" applyBorder="1" applyAlignment="1">
      <alignment horizontal="centerContinuous"/>
    </xf>
    <xf numFmtId="0" fontId="22" fillId="0" borderId="0" xfId="0" applyFont="1"/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0" fontId="9" fillId="6" borderId="0" xfId="4" applyNumberFormat="1" applyFont="1" applyFill="1"/>
    <xf numFmtId="0" fontId="0" fillId="6" borderId="0" xfId="0" applyFill="1"/>
    <xf numFmtId="164" fontId="0" fillId="6" borderId="0" xfId="0" applyNumberFormat="1" applyFill="1"/>
    <xf numFmtId="0" fontId="12" fillId="6" borderId="0" xfId="0" applyFont="1" applyFill="1"/>
    <xf numFmtId="0" fontId="16" fillId="6" borderId="0" xfId="0" quotePrefix="1" applyFont="1" applyFill="1"/>
    <xf numFmtId="0" fontId="8" fillId="6" borderId="0" xfId="0" applyFont="1" applyFill="1" applyAlignment="1">
      <alignment horizontal="centerContinuous"/>
    </xf>
    <xf numFmtId="164" fontId="8" fillId="6" borderId="0" xfId="1" applyNumberFormat="1" applyFont="1" applyFill="1" applyBorder="1"/>
    <xf numFmtId="164" fontId="0" fillId="6" borderId="0" xfId="1" applyNumberFormat="1" applyFont="1" applyFill="1" applyBorder="1"/>
    <xf numFmtId="164" fontId="13" fillId="6" borderId="0" xfId="1" applyNumberFormat="1" applyFont="1" applyFill="1" applyBorder="1"/>
    <xf numFmtId="164" fontId="3" fillId="6" borderId="0" xfId="1" applyNumberFormat="1" applyFont="1" applyFill="1" applyBorder="1"/>
    <xf numFmtId="164" fontId="3" fillId="6" borderId="1" xfId="1" applyNumberFormat="1" applyFont="1" applyFill="1" applyBorder="1"/>
    <xf numFmtId="164" fontId="8" fillId="6" borderId="5" xfId="1" applyNumberFormat="1" applyFont="1" applyFill="1" applyBorder="1"/>
    <xf numFmtId="164" fontId="3" fillId="6" borderId="5" xfId="1" applyNumberFormat="1" applyFont="1" applyFill="1" applyBorder="1"/>
    <xf numFmtId="164" fontId="8" fillId="6" borderId="7" xfId="1" applyNumberFormat="1" applyFont="1" applyFill="1" applyBorder="1"/>
    <xf numFmtId="164" fontId="3" fillId="6" borderId="10" xfId="1" applyNumberFormat="1" applyFont="1" applyFill="1" applyBorder="1"/>
    <xf numFmtId="0" fontId="8" fillId="2" borderId="0" xfId="0" applyFont="1" applyFill="1" applyBorder="1" applyAlignment="1">
      <alignment horizontal="center" wrapText="1"/>
    </xf>
    <xf numFmtId="0" fontId="6" fillId="6" borderId="0" xfId="0" applyFont="1" applyFill="1"/>
    <xf numFmtId="17" fontId="8" fillId="2" borderId="11" xfId="0" applyNumberFormat="1" applyFont="1" applyFill="1" applyBorder="1" applyAlignment="1">
      <alignment horizontal="center"/>
    </xf>
    <xf numFmtId="165" fontId="0" fillId="0" borderId="15" xfId="3" applyNumberFormat="1" applyFont="1" applyBorder="1"/>
    <xf numFmtId="167" fontId="0" fillId="0" borderId="7" xfId="1" applyNumberFormat="1" applyFont="1" applyBorder="1"/>
    <xf numFmtId="164" fontId="0" fillId="5" borderId="15" xfId="1" applyNumberFormat="1" applyFont="1" applyFill="1" applyBorder="1"/>
    <xf numFmtId="167" fontId="0" fillId="0" borderId="14" xfId="1" applyNumberFormat="1" applyFont="1" applyBorder="1"/>
    <xf numFmtId="164" fontId="3" fillId="0" borderId="15" xfId="1" applyNumberFormat="1" applyFont="1" applyBorder="1"/>
    <xf numFmtId="164" fontId="8" fillId="0" borderId="8" xfId="2" applyNumberFormat="1" applyFont="1" applyBorder="1"/>
    <xf numFmtId="164" fontId="23" fillId="0" borderId="1" xfId="1" applyNumberFormat="1" applyFont="1" applyBorder="1"/>
    <xf numFmtId="164" fontId="1" fillId="0" borderId="1" xfId="1" applyNumberFormat="1" applyFont="1" applyBorder="1"/>
    <xf numFmtId="0" fontId="8" fillId="4" borderId="0" xfId="0" applyFont="1" applyFill="1" applyBorder="1" applyAlignment="1">
      <alignment horizontal="center" vertical="center"/>
    </xf>
    <xf numFmtId="0" fontId="24" fillId="2" borderId="1" xfId="0" applyFont="1" applyFill="1" applyBorder="1"/>
    <xf numFmtId="10" fontId="24" fillId="2" borderId="1" xfId="0" applyNumberFormat="1" applyFont="1" applyFill="1" applyBorder="1" applyAlignment="1">
      <alignment horizontal="center" vertical="center"/>
    </xf>
    <xf numFmtId="43" fontId="0" fillId="0" borderId="0" xfId="1" applyFont="1"/>
    <xf numFmtId="41" fontId="0" fillId="0" borderId="0" xfId="1" applyNumberFormat="1" applyFont="1"/>
    <xf numFmtId="169" fontId="0" fillId="0" borderId="0" xfId="1" applyNumberFormat="1" applyFont="1"/>
    <xf numFmtId="169" fontId="0" fillId="0" borderId="0" xfId="0" applyNumberFormat="1"/>
    <xf numFmtId="170" fontId="0" fillId="0" borderId="0" xfId="1" applyNumberFormat="1" applyFont="1"/>
    <xf numFmtId="170" fontId="0" fillId="0" borderId="0" xfId="0" applyNumberFormat="1"/>
    <xf numFmtId="165" fontId="0" fillId="0" borderId="0" xfId="1" applyNumberFormat="1" applyFont="1"/>
    <xf numFmtId="40" fontId="4" fillId="0" borderId="0" xfId="4" applyNumberFormat="1" applyFont="1" applyAlignment="1">
      <alignment horizontal="left"/>
    </xf>
    <xf numFmtId="40" fontId="6" fillId="0" borderId="0" xfId="4" applyNumberFormat="1" applyFont="1" applyAlignment="1">
      <alignment horizontal="left"/>
    </xf>
    <xf numFmtId="0" fontId="21" fillId="0" borderId="0" xfId="4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1" fillId="0" borderId="13" xfId="4" applyFont="1" applyBorder="1" applyAlignment="1">
      <alignment horizontal="center"/>
    </xf>
    <xf numFmtId="0" fontId="21" fillId="0" borderId="0" xfId="4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2"/>
  <sheetViews>
    <sheetView tabSelected="1" topLeftCell="A125" zoomScale="76" zoomScaleNormal="76" workbookViewId="0">
      <selection activeCell="H125" sqref="H125"/>
    </sheetView>
  </sheetViews>
  <sheetFormatPr defaultRowHeight="14.35" x14ac:dyDescent="0.5"/>
  <cols>
    <col min="1" max="1" width="5.87890625" style="4" customWidth="1"/>
    <col min="2" max="2" width="39.29296875" customWidth="1"/>
    <col min="3" max="16" width="13.5859375" customWidth="1"/>
    <col min="17" max="21" width="15" customWidth="1"/>
    <col min="260" max="260" width="5.1171875" customWidth="1"/>
    <col min="261" max="261" width="41.703125" customWidth="1"/>
    <col min="262" max="262" width="14.703125" customWidth="1"/>
    <col min="263" max="263" width="14.87890625" customWidth="1"/>
    <col min="264" max="265" width="11.703125" customWidth="1"/>
    <col min="266" max="266" width="11.87890625" bestFit="1" customWidth="1"/>
    <col min="268" max="268" width="10.29296875" bestFit="1" customWidth="1"/>
    <col min="269" max="269" width="11.29296875" customWidth="1"/>
    <col min="270" max="270" width="5" customWidth="1"/>
    <col min="271" max="276" width="15" customWidth="1"/>
    <col min="516" max="516" width="5.1171875" customWidth="1"/>
    <col min="517" max="517" width="41.703125" customWidth="1"/>
    <col min="518" max="518" width="14.703125" customWidth="1"/>
    <col min="519" max="519" width="14.87890625" customWidth="1"/>
    <col min="520" max="521" width="11.703125" customWidth="1"/>
    <col min="522" max="522" width="11.87890625" bestFit="1" customWidth="1"/>
    <col min="524" max="524" width="10.29296875" bestFit="1" customWidth="1"/>
    <col min="525" max="525" width="11.29296875" customWidth="1"/>
    <col min="526" max="526" width="5" customWidth="1"/>
    <col min="527" max="532" width="15" customWidth="1"/>
    <col min="772" max="772" width="5.1171875" customWidth="1"/>
    <col min="773" max="773" width="41.703125" customWidth="1"/>
    <col min="774" max="774" width="14.703125" customWidth="1"/>
    <col min="775" max="775" width="14.87890625" customWidth="1"/>
    <col min="776" max="777" width="11.703125" customWidth="1"/>
    <col min="778" max="778" width="11.87890625" bestFit="1" customWidth="1"/>
    <col min="780" max="780" width="10.29296875" bestFit="1" customWidth="1"/>
    <col min="781" max="781" width="11.29296875" customWidth="1"/>
    <col min="782" max="782" width="5" customWidth="1"/>
    <col min="783" max="788" width="15" customWidth="1"/>
    <col min="1028" max="1028" width="5.1171875" customWidth="1"/>
    <col min="1029" max="1029" width="41.703125" customWidth="1"/>
    <col min="1030" max="1030" width="14.703125" customWidth="1"/>
    <col min="1031" max="1031" width="14.87890625" customWidth="1"/>
    <col min="1032" max="1033" width="11.703125" customWidth="1"/>
    <col min="1034" max="1034" width="11.87890625" bestFit="1" customWidth="1"/>
    <col min="1036" max="1036" width="10.29296875" bestFit="1" customWidth="1"/>
    <col min="1037" max="1037" width="11.29296875" customWidth="1"/>
    <col min="1038" max="1038" width="5" customWidth="1"/>
    <col min="1039" max="1044" width="15" customWidth="1"/>
    <col min="1284" max="1284" width="5.1171875" customWidth="1"/>
    <col min="1285" max="1285" width="41.703125" customWidth="1"/>
    <col min="1286" max="1286" width="14.703125" customWidth="1"/>
    <col min="1287" max="1287" width="14.87890625" customWidth="1"/>
    <col min="1288" max="1289" width="11.703125" customWidth="1"/>
    <col min="1290" max="1290" width="11.87890625" bestFit="1" customWidth="1"/>
    <col min="1292" max="1292" width="10.29296875" bestFit="1" customWidth="1"/>
    <col min="1293" max="1293" width="11.29296875" customWidth="1"/>
    <col min="1294" max="1294" width="5" customWidth="1"/>
    <col min="1295" max="1300" width="15" customWidth="1"/>
    <col min="1540" max="1540" width="5.1171875" customWidth="1"/>
    <col min="1541" max="1541" width="41.703125" customWidth="1"/>
    <col min="1542" max="1542" width="14.703125" customWidth="1"/>
    <col min="1543" max="1543" width="14.87890625" customWidth="1"/>
    <col min="1544" max="1545" width="11.703125" customWidth="1"/>
    <col min="1546" max="1546" width="11.87890625" bestFit="1" customWidth="1"/>
    <col min="1548" max="1548" width="10.29296875" bestFit="1" customWidth="1"/>
    <col min="1549" max="1549" width="11.29296875" customWidth="1"/>
    <col min="1550" max="1550" width="5" customWidth="1"/>
    <col min="1551" max="1556" width="15" customWidth="1"/>
    <col min="1796" max="1796" width="5.1171875" customWidth="1"/>
    <col min="1797" max="1797" width="41.703125" customWidth="1"/>
    <col min="1798" max="1798" width="14.703125" customWidth="1"/>
    <col min="1799" max="1799" width="14.87890625" customWidth="1"/>
    <col min="1800" max="1801" width="11.703125" customWidth="1"/>
    <col min="1802" max="1802" width="11.87890625" bestFit="1" customWidth="1"/>
    <col min="1804" max="1804" width="10.29296875" bestFit="1" customWidth="1"/>
    <col min="1805" max="1805" width="11.29296875" customWidth="1"/>
    <col min="1806" max="1806" width="5" customWidth="1"/>
    <col min="1807" max="1812" width="15" customWidth="1"/>
    <col min="2052" max="2052" width="5.1171875" customWidth="1"/>
    <col min="2053" max="2053" width="41.703125" customWidth="1"/>
    <col min="2054" max="2054" width="14.703125" customWidth="1"/>
    <col min="2055" max="2055" width="14.87890625" customWidth="1"/>
    <col min="2056" max="2057" width="11.703125" customWidth="1"/>
    <col min="2058" max="2058" width="11.87890625" bestFit="1" customWidth="1"/>
    <col min="2060" max="2060" width="10.29296875" bestFit="1" customWidth="1"/>
    <col min="2061" max="2061" width="11.29296875" customWidth="1"/>
    <col min="2062" max="2062" width="5" customWidth="1"/>
    <col min="2063" max="2068" width="15" customWidth="1"/>
    <col min="2308" max="2308" width="5.1171875" customWidth="1"/>
    <col min="2309" max="2309" width="41.703125" customWidth="1"/>
    <col min="2310" max="2310" width="14.703125" customWidth="1"/>
    <col min="2311" max="2311" width="14.87890625" customWidth="1"/>
    <col min="2312" max="2313" width="11.703125" customWidth="1"/>
    <col min="2314" max="2314" width="11.87890625" bestFit="1" customWidth="1"/>
    <col min="2316" max="2316" width="10.29296875" bestFit="1" customWidth="1"/>
    <col min="2317" max="2317" width="11.29296875" customWidth="1"/>
    <col min="2318" max="2318" width="5" customWidth="1"/>
    <col min="2319" max="2324" width="15" customWidth="1"/>
    <col min="2564" max="2564" width="5.1171875" customWidth="1"/>
    <col min="2565" max="2565" width="41.703125" customWidth="1"/>
    <col min="2566" max="2566" width="14.703125" customWidth="1"/>
    <col min="2567" max="2567" width="14.87890625" customWidth="1"/>
    <col min="2568" max="2569" width="11.703125" customWidth="1"/>
    <col min="2570" max="2570" width="11.87890625" bestFit="1" customWidth="1"/>
    <col min="2572" max="2572" width="10.29296875" bestFit="1" customWidth="1"/>
    <col min="2573" max="2573" width="11.29296875" customWidth="1"/>
    <col min="2574" max="2574" width="5" customWidth="1"/>
    <col min="2575" max="2580" width="15" customWidth="1"/>
    <col min="2820" max="2820" width="5.1171875" customWidth="1"/>
    <col min="2821" max="2821" width="41.703125" customWidth="1"/>
    <col min="2822" max="2822" width="14.703125" customWidth="1"/>
    <col min="2823" max="2823" width="14.87890625" customWidth="1"/>
    <col min="2824" max="2825" width="11.703125" customWidth="1"/>
    <col min="2826" max="2826" width="11.87890625" bestFit="1" customWidth="1"/>
    <col min="2828" max="2828" width="10.29296875" bestFit="1" customWidth="1"/>
    <col min="2829" max="2829" width="11.29296875" customWidth="1"/>
    <col min="2830" max="2830" width="5" customWidth="1"/>
    <col min="2831" max="2836" width="15" customWidth="1"/>
    <col min="3076" max="3076" width="5.1171875" customWidth="1"/>
    <col min="3077" max="3077" width="41.703125" customWidth="1"/>
    <col min="3078" max="3078" width="14.703125" customWidth="1"/>
    <col min="3079" max="3079" width="14.87890625" customWidth="1"/>
    <col min="3080" max="3081" width="11.703125" customWidth="1"/>
    <col min="3082" max="3082" width="11.87890625" bestFit="1" customWidth="1"/>
    <col min="3084" max="3084" width="10.29296875" bestFit="1" customWidth="1"/>
    <col min="3085" max="3085" width="11.29296875" customWidth="1"/>
    <col min="3086" max="3086" width="5" customWidth="1"/>
    <col min="3087" max="3092" width="15" customWidth="1"/>
    <col min="3332" max="3332" width="5.1171875" customWidth="1"/>
    <col min="3333" max="3333" width="41.703125" customWidth="1"/>
    <col min="3334" max="3334" width="14.703125" customWidth="1"/>
    <col min="3335" max="3335" width="14.87890625" customWidth="1"/>
    <col min="3336" max="3337" width="11.703125" customWidth="1"/>
    <col min="3338" max="3338" width="11.87890625" bestFit="1" customWidth="1"/>
    <col min="3340" max="3340" width="10.29296875" bestFit="1" customWidth="1"/>
    <col min="3341" max="3341" width="11.29296875" customWidth="1"/>
    <col min="3342" max="3342" width="5" customWidth="1"/>
    <col min="3343" max="3348" width="15" customWidth="1"/>
    <col min="3588" max="3588" width="5.1171875" customWidth="1"/>
    <col min="3589" max="3589" width="41.703125" customWidth="1"/>
    <col min="3590" max="3590" width="14.703125" customWidth="1"/>
    <col min="3591" max="3591" width="14.87890625" customWidth="1"/>
    <col min="3592" max="3593" width="11.703125" customWidth="1"/>
    <col min="3594" max="3594" width="11.87890625" bestFit="1" customWidth="1"/>
    <col min="3596" max="3596" width="10.29296875" bestFit="1" customWidth="1"/>
    <col min="3597" max="3597" width="11.29296875" customWidth="1"/>
    <col min="3598" max="3598" width="5" customWidth="1"/>
    <col min="3599" max="3604" width="15" customWidth="1"/>
    <col min="3844" max="3844" width="5.1171875" customWidth="1"/>
    <col min="3845" max="3845" width="41.703125" customWidth="1"/>
    <col min="3846" max="3846" width="14.703125" customWidth="1"/>
    <col min="3847" max="3847" width="14.87890625" customWidth="1"/>
    <col min="3848" max="3849" width="11.703125" customWidth="1"/>
    <col min="3850" max="3850" width="11.87890625" bestFit="1" customWidth="1"/>
    <col min="3852" max="3852" width="10.29296875" bestFit="1" customWidth="1"/>
    <col min="3853" max="3853" width="11.29296875" customWidth="1"/>
    <col min="3854" max="3854" width="5" customWidth="1"/>
    <col min="3855" max="3860" width="15" customWidth="1"/>
    <col min="4100" max="4100" width="5.1171875" customWidth="1"/>
    <col min="4101" max="4101" width="41.703125" customWidth="1"/>
    <col min="4102" max="4102" width="14.703125" customWidth="1"/>
    <col min="4103" max="4103" width="14.87890625" customWidth="1"/>
    <col min="4104" max="4105" width="11.703125" customWidth="1"/>
    <col min="4106" max="4106" width="11.87890625" bestFit="1" customWidth="1"/>
    <col min="4108" max="4108" width="10.29296875" bestFit="1" customWidth="1"/>
    <col min="4109" max="4109" width="11.29296875" customWidth="1"/>
    <col min="4110" max="4110" width="5" customWidth="1"/>
    <col min="4111" max="4116" width="15" customWidth="1"/>
    <col min="4356" max="4356" width="5.1171875" customWidth="1"/>
    <col min="4357" max="4357" width="41.703125" customWidth="1"/>
    <col min="4358" max="4358" width="14.703125" customWidth="1"/>
    <col min="4359" max="4359" width="14.87890625" customWidth="1"/>
    <col min="4360" max="4361" width="11.703125" customWidth="1"/>
    <col min="4362" max="4362" width="11.87890625" bestFit="1" customWidth="1"/>
    <col min="4364" max="4364" width="10.29296875" bestFit="1" customWidth="1"/>
    <col min="4365" max="4365" width="11.29296875" customWidth="1"/>
    <col min="4366" max="4366" width="5" customWidth="1"/>
    <col min="4367" max="4372" width="15" customWidth="1"/>
    <col min="4612" max="4612" width="5.1171875" customWidth="1"/>
    <col min="4613" max="4613" width="41.703125" customWidth="1"/>
    <col min="4614" max="4614" width="14.703125" customWidth="1"/>
    <col min="4615" max="4615" width="14.87890625" customWidth="1"/>
    <col min="4616" max="4617" width="11.703125" customWidth="1"/>
    <col min="4618" max="4618" width="11.87890625" bestFit="1" customWidth="1"/>
    <col min="4620" max="4620" width="10.29296875" bestFit="1" customWidth="1"/>
    <col min="4621" max="4621" width="11.29296875" customWidth="1"/>
    <col min="4622" max="4622" width="5" customWidth="1"/>
    <col min="4623" max="4628" width="15" customWidth="1"/>
    <col min="4868" max="4868" width="5.1171875" customWidth="1"/>
    <col min="4869" max="4869" width="41.703125" customWidth="1"/>
    <col min="4870" max="4870" width="14.703125" customWidth="1"/>
    <col min="4871" max="4871" width="14.87890625" customWidth="1"/>
    <col min="4872" max="4873" width="11.703125" customWidth="1"/>
    <col min="4874" max="4874" width="11.87890625" bestFit="1" customWidth="1"/>
    <col min="4876" max="4876" width="10.29296875" bestFit="1" customWidth="1"/>
    <col min="4877" max="4877" width="11.29296875" customWidth="1"/>
    <col min="4878" max="4878" width="5" customWidth="1"/>
    <col min="4879" max="4884" width="15" customWidth="1"/>
    <col min="5124" max="5124" width="5.1171875" customWidth="1"/>
    <col min="5125" max="5125" width="41.703125" customWidth="1"/>
    <col min="5126" max="5126" width="14.703125" customWidth="1"/>
    <col min="5127" max="5127" width="14.87890625" customWidth="1"/>
    <col min="5128" max="5129" width="11.703125" customWidth="1"/>
    <col min="5130" max="5130" width="11.87890625" bestFit="1" customWidth="1"/>
    <col min="5132" max="5132" width="10.29296875" bestFit="1" customWidth="1"/>
    <col min="5133" max="5133" width="11.29296875" customWidth="1"/>
    <col min="5134" max="5134" width="5" customWidth="1"/>
    <col min="5135" max="5140" width="15" customWidth="1"/>
    <col min="5380" max="5380" width="5.1171875" customWidth="1"/>
    <col min="5381" max="5381" width="41.703125" customWidth="1"/>
    <col min="5382" max="5382" width="14.703125" customWidth="1"/>
    <col min="5383" max="5383" width="14.87890625" customWidth="1"/>
    <col min="5384" max="5385" width="11.703125" customWidth="1"/>
    <col min="5386" max="5386" width="11.87890625" bestFit="1" customWidth="1"/>
    <col min="5388" max="5388" width="10.29296875" bestFit="1" customWidth="1"/>
    <col min="5389" max="5389" width="11.29296875" customWidth="1"/>
    <col min="5390" max="5390" width="5" customWidth="1"/>
    <col min="5391" max="5396" width="15" customWidth="1"/>
    <col min="5636" max="5636" width="5.1171875" customWidth="1"/>
    <col min="5637" max="5637" width="41.703125" customWidth="1"/>
    <col min="5638" max="5638" width="14.703125" customWidth="1"/>
    <col min="5639" max="5639" width="14.87890625" customWidth="1"/>
    <col min="5640" max="5641" width="11.703125" customWidth="1"/>
    <col min="5642" max="5642" width="11.87890625" bestFit="1" customWidth="1"/>
    <col min="5644" max="5644" width="10.29296875" bestFit="1" customWidth="1"/>
    <col min="5645" max="5645" width="11.29296875" customWidth="1"/>
    <col min="5646" max="5646" width="5" customWidth="1"/>
    <col min="5647" max="5652" width="15" customWidth="1"/>
    <col min="5892" max="5892" width="5.1171875" customWidth="1"/>
    <col min="5893" max="5893" width="41.703125" customWidth="1"/>
    <col min="5894" max="5894" width="14.703125" customWidth="1"/>
    <col min="5895" max="5895" width="14.87890625" customWidth="1"/>
    <col min="5896" max="5897" width="11.703125" customWidth="1"/>
    <col min="5898" max="5898" width="11.87890625" bestFit="1" customWidth="1"/>
    <col min="5900" max="5900" width="10.29296875" bestFit="1" customWidth="1"/>
    <col min="5901" max="5901" width="11.29296875" customWidth="1"/>
    <col min="5902" max="5902" width="5" customWidth="1"/>
    <col min="5903" max="5908" width="15" customWidth="1"/>
    <col min="6148" max="6148" width="5.1171875" customWidth="1"/>
    <col min="6149" max="6149" width="41.703125" customWidth="1"/>
    <col min="6150" max="6150" width="14.703125" customWidth="1"/>
    <col min="6151" max="6151" width="14.87890625" customWidth="1"/>
    <col min="6152" max="6153" width="11.703125" customWidth="1"/>
    <col min="6154" max="6154" width="11.87890625" bestFit="1" customWidth="1"/>
    <col min="6156" max="6156" width="10.29296875" bestFit="1" customWidth="1"/>
    <col min="6157" max="6157" width="11.29296875" customWidth="1"/>
    <col min="6158" max="6158" width="5" customWidth="1"/>
    <col min="6159" max="6164" width="15" customWidth="1"/>
    <col min="6404" max="6404" width="5.1171875" customWidth="1"/>
    <col min="6405" max="6405" width="41.703125" customWidth="1"/>
    <col min="6406" max="6406" width="14.703125" customWidth="1"/>
    <col min="6407" max="6407" width="14.87890625" customWidth="1"/>
    <col min="6408" max="6409" width="11.703125" customWidth="1"/>
    <col min="6410" max="6410" width="11.87890625" bestFit="1" customWidth="1"/>
    <col min="6412" max="6412" width="10.29296875" bestFit="1" customWidth="1"/>
    <col min="6413" max="6413" width="11.29296875" customWidth="1"/>
    <col min="6414" max="6414" width="5" customWidth="1"/>
    <col min="6415" max="6420" width="15" customWidth="1"/>
    <col min="6660" max="6660" width="5.1171875" customWidth="1"/>
    <col min="6661" max="6661" width="41.703125" customWidth="1"/>
    <col min="6662" max="6662" width="14.703125" customWidth="1"/>
    <col min="6663" max="6663" width="14.87890625" customWidth="1"/>
    <col min="6664" max="6665" width="11.703125" customWidth="1"/>
    <col min="6666" max="6666" width="11.87890625" bestFit="1" customWidth="1"/>
    <col min="6668" max="6668" width="10.29296875" bestFit="1" customWidth="1"/>
    <col min="6669" max="6669" width="11.29296875" customWidth="1"/>
    <col min="6670" max="6670" width="5" customWidth="1"/>
    <col min="6671" max="6676" width="15" customWidth="1"/>
    <col min="6916" max="6916" width="5.1171875" customWidth="1"/>
    <col min="6917" max="6917" width="41.703125" customWidth="1"/>
    <col min="6918" max="6918" width="14.703125" customWidth="1"/>
    <col min="6919" max="6919" width="14.87890625" customWidth="1"/>
    <col min="6920" max="6921" width="11.703125" customWidth="1"/>
    <col min="6922" max="6922" width="11.87890625" bestFit="1" customWidth="1"/>
    <col min="6924" max="6924" width="10.29296875" bestFit="1" customWidth="1"/>
    <col min="6925" max="6925" width="11.29296875" customWidth="1"/>
    <col min="6926" max="6926" width="5" customWidth="1"/>
    <col min="6927" max="6932" width="15" customWidth="1"/>
    <col min="7172" max="7172" width="5.1171875" customWidth="1"/>
    <col min="7173" max="7173" width="41.703125" customWidth="1"/>
    <col min="7174" max="7174" width="14.703125" customWidth="1"/>
    <col min="7175" max="7175" width="14.87890625" customWidth="1"/>
    <col min="7176" max="7177" width="11.703125" customWidth="1"/>
    <col min="7178" max="7178" width="11.87890625" bestFit="1" customWidth="1"/>
    <col min="7180" max="7180" width="10.29296875" bestFit="1" customWidth="1"/>
    <col min="7181" max="7181" width="11.29296875" customWidth="1"/>
    <col min="7182" max="7182" width="5" customWidth="1"/>
    <col min="7183" max="7188" width="15" customWidth="1"/>
    <col min="7428" max="7428" width="5.1171875" customWidth="1"/>
    <col min="7429" max="7429" width="41.703125" customWidth="1"/>
    <col min="7430" max="7430" width="14.703125" customWidth="1"/>
    <col min="7431" max="7431" width="14.87890625" customWidth="1"/>
    <col min="7432" max="7433" width="11.703125" customWidth="1"/>
    <col min="7434" max="7434" width="11.87890625" bestFit="1" customWidth="1"/>
    <col min="7436" max="7436" width="10.29296875" bestFit="1" customWidth="1"/>
    <col min="7437" max="7437" width="11.29296875" customWidth="1"/>
    <col min="7438" max="7438" width="5" customWidth="1"/>
    <col min="7439" max="7444" width="15" customWidth="1"/>
    <col min="7684" max="7684" width="5.1171875" customWidth="1"/>
    <col min="7685" max="7685" width="41.703125" customWidth="1"/>
    <col min="7686" max="7686" width="14.703125" customWidth="1"/>
    <col min="7687" max="7687" width="14.87890625" customWidth="1"/>
    <col min="7688" max="7689" width="11.703125" customWidth="1"/>
    <col min="7690" max="7690" width="11.87890625" bestFit="1" customWidth="1"/>
    <col min="7692" max="7692" width="10.29296875" bestFit="1" customWidth="1"/>
    <col min="7693" max="7693" width="11.29296875" customWidth="1"/>
    <col min="7694" max="7694" width="5" customWidth="1"/>
    <col min="7695" max="7700" width="15" customWidth="1"/>
    <col min="7940" max="7940" width="5.1171875" customWidth="1"/>
    <col min="7941" max="7941" width="41.703125" customWidth="1"/>
    <col min="7942" max="7942" width="14.703125" customWidth="1"/>
    <col min="7943" max="7943" width="14.87890625" customWidth="1"/>
    <col min="7944" max="7945" width="11.703125" customWidth="1"/>
    <col min="7946" max="7946" width="11.87890625" bestFit="1" customWidth="1"/>
    <col min="7948" max="7948" width="10.29296875" bestFit="1" customWidth="1"/>
    <col min="7949" max="7949" width="11.29296875" customWidth="1"/>
    <col min="7950" max="7950" width="5" customWidth="1"/>
    <col min="7951" max="7956" width="15" customWidth="1"/>
    <col min="8196" max="8196" width="5.1171875" customWidth="1"/>
    <col min="8197" max="8197" width="41.703125" customWidth="1"/>
    <col min="8198" max="8198" width="14.703125" customWidth="1"/>
    <col min="8199" max="8199" width="14.87890625" customWidth="1"/>
    <col min="8200" max="8201" width="11.703125" customWidth="1"/>
    <col min="8202" max="8202" width="11.87890625" bestFit="1" customWidth="1"/>
    <col min="8204" max="8204" width="10.29296875" bestFit="1" customWidth="1"/>
    <col min="8205" max="8205" width="11.29296875" customWidth="1"/>
    <col min="8206" max="8206" width="5" customWidth="1"/>
    <col min="8207" max="8212" width="15" customWidth="1"/>
    <col min="8452" max="8452" width="5.1171875" customWidth="1"/>
    <col min="8453" max="8453" width="41.703125" customWidth="1"/>
    <col min="8454" max="8454" width="14.703125" customWidth="1"/>
    <col min="8455" max="8455" width="14.87890625" customWidth="1"/>
    <col min="8456" max="8457" width="11.703125" customWidth="1"/>
    <col min="8458" max="8458" width="11.87890625" bestFit="1" customWidth="1"/>
    <col min="8460" max="8460" width="10.29296875" bestFit="1" customWidth="1"/>
    <col min="8461" max="8461" width="11.29296875" customWidth="1"/>
    <col min="8462" max="8462" width="5" customWidth="1"/>
    <col min="8463" max="8468" width="15" customWidth="1"/>
    <col min="8708" max="8708" width="5.1171875" customWidth="1"/>
    <col min="8709" max="8709" width="41.703125" customWidth="1"/>
    <col min="8710" max="8710" width="14.703125" customWidth="1"/>
    <col min="8711" max="8711" width="14.87890625" customWidth="1"/>
    <col min="8712" max="8713" width="11.703125" customWidth="1"/>
    <col min="8714" max="8714" width="11.87890625" bestFit="1" customWidth="1"/>
    <col min="8716" max="8716" width="10.29296875" bestFit="1" customWidth="1"/>
    <col min="8717" max="8717" width="11.29296875" customWidth="1"/>
    <col min="8718" max="8718" width="5" customWidth="1"/>
    <col min="8719" max="8724" width="15" customWidth="1"/>
    <col min="8964" max="8964" width="5.1171875" customWidth="1"/>
    <col min="8965" max="8965" width="41.703125" customWidth="1"/>
    <col min="8966" max="8966" width="14.703125" customWidth="1"/>
    <col min="8967" max="8967" width="14.87890625" customWidth="1"/>
    <col min="8968" max="8969" width="11.703125" customWidth="1"/>
    <col min="8970" max="8970" width="11.87890625" bestFit="1" customWidth="1"/>
    <col min="8972" max="8972" width="10.29296875" bestFit="1" customWidth="1"/>
    <col min="8973" max="8973" width="11.29296875" customWidth="1"/>
    <col min="8974" max="8974" width="5" customWidth="1"/>
    <col min="8975" max="8980" width="15" customWidth="1"/>
    <col min="9220" max="9220" width="5.1171875" customWidth="1"/>
    <col min="9221" max="9221" width="41.703125" customWidth="1"/>
    <col min="9222" max="9222" width="14.703125" customWidth="1"/>
    <col min="9223" max="9223" width="14.87890625" customWidth="1"/>
    <col min="9224" max="9225" width="11.703125" customWidth="1"/>
    <col min="9226" max="9226" width="11.87890625" bestFit="1" customWidth="1"/>
    <col min="9228" max="9228" width="10.29296875" bestFit="1" customWidth="1"/>
    <col min="9229" max="9229" width="11.29296875" customWidth="1"/>
    <col min="9230" max="9230" width="5" customWidth="1"/>
    <col min="9231" max="9236" width="15" customWidth="1"/>
    <col min="9476" max="9476" width="5.1171875" customWidth="1"/>
    <col min="9477" max="9477" width="41.703125" customWidth="1"/>
    <col min="9478" max="9478" width="14.703125" customWidth="1"/>
    <col min="9479" max="9479" width="14.87890625" customWidth="1"/>
    <col min="9480" max="9481" width="11.703125" customWidth="1"/>
    <col min="9482" max="9482" width="11.87890625" bestFit="1" customWidth="1"/>
    <col min="9484" max="9484" width="10.29296875" bestFit="1" customWidth="1"/>
    <col min="9485" max="9485" width="11.29296875" customWidth="1"/>
    <col min="9486" max="9486" width="5" customWidth="1"/>
    <col min="9487" max="9492" width="15" customWidth="1"/>
    <col min="9732" max="9732" width="5.1171875" customWidth="1"/>
    <col min="9733" max="9733" width="41.703125" customWidth="1"/>
    <col min="9734" max="9734" width="14.703125" customWidth="1"/>
    <col min="9735" max="9735" width="14.87890625" customWidth="1"/>
    <col min="9736" max="9737" width="11.703125" customWidth="1"/>
    <col min="9738" max="9738" width="11.87890625" bestFit="1" customWidth="1"/>
    <col min="9740" max="9740" width="10.29296875" bestFit="1" customWidth="1"/>
    <col min="9741" max="9741" width="11.29296875" customWidth="1"/>
    <col min="9742" max="9742" width="5" customWidth="1"/>
    <col min="9743" max="9748" width="15" customWidth="1"/>
    <col min="9988" max="9988" width="5.1171875" customWidth="1"/>
    <col min="9989" max="9989" width="41.703125" customWidth="1"/>
    <col min="9990" max="9990" width="14.703125" customWidth="1"/>
    <col min="9991" max="9991" width="14.87890625" customWidth="1"/>
    <col min="9992" max="9993" width="11.703125" customWidth="1"/>
    <col min="9994" max="9994" width="11.87890625" bestFit="1" customWidth="1"/>
    <col min="9996" max="9996" width="10.29296875" bestFit="1" customWidth="1"/>
    <col min="9997" max="9997" width="11.29296875" customWidth="1"/>
    <col min="9998" max="9998" width="5" customWidth="1"/>
    <col min="9999" max="10004" width="15" customWidth="1"/>
    <col min="10244" max="10244" width="5.1171875" customWidth="1"/>
    <col min="10245" max="10245" width="41.703125" customWidth="1"/>
    <col min="10246" max="10246" width="14.703125" customWidth="1"/>
    <col min="10247" max="10247" width="14.87890625" customWidth="1"/>
    <col min="10248" max="10249" width="11.703125" customWidth="1"/>
    <col min="10250" max="10250" width="11.87890625" bestFit="1" customWidth="1"/>
    <col min="10252" max="10252" width="10.29296875" bestFit="1" customWidth="1"/>
    <col min="10253" max="10253" width="11.29296875" customWidth="1"/>
    <col min="10254" max="10254" width="5" customWidth="1"/>
    <col min="10255" max="10260" width="15" customWidth="1"/>
    <col min="10500" max="10500" width="5.1171875" customWidth="1"/>
    <col min="10501" max="10501" width="41.703125" customWidth="1"/>
    <col min="10502" max="10502" width="14.703125" customWidth="1"/>
    <col min="10503" max="10503" width="14.87890625" customWidth="1"/>
    <col min="10504" max="10505" width="11.703125" customWidth="1"/>
    <col min="10506" max="10506" width="11.87890625" bestFit="1" customWidth="1"/>
    <col min="10508" max="10508" width="10.29296875" bestFit="1" customWidth="1"/>
    <col min="10509" max="10509" width="11.29296875" customWidth="1"/>
    <col min="10510" max="10510" width="5" customWidth="1"/>
    <col min="10511" max="10516" width="15" customWidth="1"/>
    <col min="10756" max="10756" width="5.1171875" customWidth="1"/>
    <col min="10757" max="10757" width="41.703125" customWidth="1"/>
    <col min="10758" max="10758" width="14.703125" customWidth="1"/>
    <col min="10759" max="10759" width="14.87890625" customWidth="1"/>
    <col min="10760" max="10761" width="11.703125" customWidth="1"/>
    <col min="10762" max="10762" width="11.87890625" bestFit="1" customWidth="1"/>
    <col min="10764" max="10764" width="10.29296875" bestFit="1" customWidth="1"/>
    <col min="10765" max="10765" width="11.29296875" customWidth="1"/>
    <col min="10766" max="10766" width="5" customWidth="1"/>
    <col min="10767" max="10772" width="15" customWidth="1"/>
    <col min="11012" max="11012" width="5.1171875" customWidth="1"/>
    <col min="11013" max="11013" width="41.703125" customWidth="1"/>
    <col min="11014" max="11014" width="14.703125" customWidth="1"/>
    <col min="11015" max="11015" width="14.87890625" customWidth="1"/>
    <col min="11016" max="11017" width="11.703125" customWidth="1"/>
    <col min="11018" max="11018" width="11.87890625" bestFit="1" customWidth="1"/>
    <col min="11020" max="11020" width="10.29296875" bestFit="1" customWidth="1"/>
    <col min="11021" max="11021" width="11.29296875" customWidth="1"/>
    <col min="11022" max="11022" width="5" customWidth="1"/>
    <col min="11023" max="11028" width="15" customWidth="1"/>
    <col min="11268" max="11268" width="5.1171875" customWidth="1"/>
    <col min="11269" max="11269" width="41.703125" customWidth="1"/>
    <col min="11270" max="11270" width="14.703125" customWidth="1"/>
    <col min="11271" max="11271" width="14.87890625" customWidth="1"/>
    <col min="11272" max="11273" width="11.703125" customWidth="1"/>
    <col min="11274" max="11274" width="11.87890625" bestFit="1" customWidth="1"/>
    <col min="11276" max="11276" width="10.29296875" bestFit="1" customWidth="1"/>
    <col min="11277" max="11277" width="11.29296875" customWidth="1"/>
    <col min="11278" max="11278" width="5" customWidth="1"/>
    <col min="11279" max="11284" width="15" customWidth="1"/>
    <col min="11524" max="11524" width="5.1171875" customWidth="1"/>
    <col min="11525" max="11525" width="41.703125" customWidth="1"/>
    <col min="11526" max="11526" width="14.703125" customWidth="1"/>
    <col min="11527" max="11527" width="14.87890625" customWidth="1"/>
    <col min="11528" max="11529" width="11.703125" customWidth="1"/>
    <col min="11530" max="11530" width="11.87890625" bestFit="1" customWidth="1"/>
    <col min="11532" max="11532" width="10.29296875" bestFit="1" customWidth="1"/>
    <col min="11533" max="11533" width="11.29296875" customWidth="1"/>
    <col min="11534" max="11534" width="5" customWidth="1"/>
    <col min="11535" max="11540" width="15" customWidth="1"/>
    <col min="11780" max="11780" width="5.1171875" customWidth="1"/>
    <col min="11781" max="11781" width="41.703125" customWidth="1"/>
    <col min="11782" max="11782" width="14.703125" customWidth="1"/>
    <col min="11783" max="11783" width="14.87890625" customWidth="1"/>
    <col min="11784" max="11785" width="11.703125" customWidth="1"/>
    <col min="11786" max="11786" width="11.87890625" bestFit="1" customWidth="1"/>
    <col min="11788" max="11788" width="10.29296875" bestFit="1" customWidth="1"/>
    <col min="11789" max="11789" width="11.29296875" customWidth="1"/>
    <col min="11790" max="11790" width="5" customWidth="1"/>
    <col min="11791" max="11796" width="15" customWidth="1"/>
    <col min="12036" max="12036" width="5.1171875" customWidth="1"/>
    <col min="12037" max="12037" width="41.703125" customWidth="1"/>
    <col min="12038" max="12038" width="14.703125" customWidth="1"/>
    <col min="12039" max="12039" width="14.87890625" customWidth="1"/>
    <col min="12040" max="12041" width="11.703125" customWidth="1"/>
    <col min="12042" max="12042" width="11.87890625" bestFit="1" customWidth="1"/>
    <col min="12044" max="12044" width="10.29296875" bestFit="1" customWidth="1"/>
    <col min="12045" max="12045" width="11.29296875" customWidth="1"/>
    <col min="12046" max="12046" width="5" customWidth="1"/>
    <col min="12047" max="12052" width="15" customWidth="1"/>
    <col min="12292" max="12292" width="5.1171875" customWidth="1"/>
    <col min="12293" max="12293" width="41.703125" customWidth="1"/>
    <col min="12294" max="12294" width="14.703125" customWidth="1"/>
    <col min="12295" max="12295" width="14.87890625" customWidth="1"/>
    <col min="12296" max="12297" width="11.703125" customWidth="1"/>
    <col min="12298" max="12298" width="11.87890625" bestFit="1" customWidth="1"/>
    <col min="12300" max="12300" width="10.29296875" bestFit="1" customWidth="1"/>
    <col min="12301" max="12301" width="11.29296875" customWidth="1"/>
    <col min="12302" max="12302" width="5" customWidth="1"/>
    <col min="12303" max="12308" width="15" customWidth="1"/>
    <col min="12548" max="12548" width="5.1171875" customWidth="1"/>
    <col min="12549" max="12549" width="41.703125" customWidth="1"/>
    <col min="12550" max="12550" width="14.703125" customWidth="1"/>
    <col min="12551" max="12551" width="14.87890625" customWidth="1"/>
    <col min="12552" max="12553" width="11.703125" customWidth="1"/>
    <col min="12554" max="12554" width="11.87890625" bestFit="1" customWidth="1"/>
    <col min="12556" max="12556" width="10.29296875" bestFit="1" customWidth="1"/>
    <col min="12557" max="12557" width="11.29296875" customWidth="1"/>
    <col min="12558" max="12558" width="5" customWidth="1"/>
    <col min="12559" max="12564" width="15" customWidth="1"/>
    <col min="12804" max="12804" width="5.1171875" customWidth="1"/>
    <col min="12805" max="12805" width="41.703125" customWidth="1"/>
    <col min="12806" max="12806" width="14.703125" customWidth="1"/>
    <col min="12807" max="12807" width="14.87890625" customWidth="1"/>
    <col min="12808" max="12809" width="11.703125" customWidth="1"/>
    <col min="12810" max="12810" width="11.87890625" bestFit="1" customWidth="1"/>
    <col min="12812" max="12812" width="10.29296875" bestFit="1" customWidth="1"/>
    <col min="12813" max="12813" width="11.29296875" customWidth="1"/>
    <col min="12814" max="12814" width="5" customWidth="1"/>
    <col min="12815" max="12820" width="15" customWidth="1"/>
    <col min="13060" max="13060" width="5.1171875" customWidth="1"/>
    <col min="13061" max="13061" width="41.703125" customWidth="1"/>
    <col min="13062" max="13062" width="14.703125" customWidth="1"/>
    <col min="13063" max="13063" width="14.87890625" customWidth="1"/>
    <col min="13064" max="13065" width="11.703125" customWidth="1"/>
    <col min="13066" max="13066" width="11.87890625" bestFit="1" customWidth="1"/>
    <col min="13068" max="13068" width="10.29296875" bestFit="1" customWidth="1"/>
    <col min="13069" max="13069" width="11.29296875" customWidth="1"/>
    <col min="13070" max="13070" width="5" customWidth="1"/>
    <col min="13071" max="13076" width="15" customWidth="1"/>
    <col min="13316" max="13316" width="5.1171875" customWidth="1"/>
    <col min="13317" max="13317" width="41.703125" customWidth="1"/>
    <col min="13318" max="13318" width="14.703125" customWidth="1"/>
    <col min="13319" max="13319" width="14.87890625" customWidth="1"/>
    <col min="13320" max="13321" width="11.703125" customWidth="1"/>
    <col min="13322" max="13322" width="11.87890625" bestFit="1" customWidth="1"/>
    <col min="13324" max="13324" width="10.29296875" bestFit="1" customWidth="1"/>
    <col min="13325" max="13325" width="11.29296875" customWidth="1"/>
    <col min="13326" max="13326" width="5" customWidth="1"/>
    <col min="13327" max="13332" width="15" customWidth="1"/>
    <col min="13572" max="13572" width="5.1171875" customWidth="1"/>
    <col min="13573" max="13573" width="41.703125" customWidth="1"/>
    <col min="13574" max="13574" width="14.703125" customWidth="1"/>
    <col min="13575" max="13575" width="14.87890625" customWidth="1"/>
    <col min="13576" max="13577" width="11.703125" customWidth="1"/>
    <col min="13578" max="13578" width="11.87890625" bestFit="1" customWidth="1"/>
    <col min="13580" max="13580" width="10.29296875" bestFit="1" customWidth="1"/>
    <col min="13581" max="13581" width="11.29296875" customWidth="1"/>
    <col min="13582" max="13582" width="5" customWidth="1"/>
    <col min="13583" max="13588" width="15" customWidth="1"/>
    <col min="13828" max="13828" width="5.1171875" customWidth="1"/>
    <col min="13829" max="13829" width="41.703125" customWidth="1"/>
    <col min="13830" max="13830" width="14.703125" customWidth="1"/>
    <col min="13831" max="13831" width="14.87890625" customWidth="1"/>
    <col min="13832" max="13833" width="11.703125" customWidth="1"/>
    <col min="13834" max="13834" width="11.87890625" bestFit="1" customWidth="1"/>
    <col min="13836" max="13836" width="10.29296875" bestFit="1" customWidth="1"/>
    <col min="13837" max="13837" width="11.29296875" customWidth="1"/>
    <col min="13838" max="13838" width="5" customWidth="1"/>
    <col min="13839" max="13844" width="15" customWidth="1"/>
    <col min="14084" max="14084" width="5.1171875" customWidth="1"/>
    <col min="14085" max="14085" width="41.703125" customWidth="1"/>
    <col min="14086" max="14086" width="14.703125" customWidth="1"/>
    <col min="14087" max="14087" width="14.87890625" customWidth="1"/>
    <col min="14088" max="14089" width="11.703125" customWidth="1"/>
    <col min="14090" max="14090" width="11.87890625" bestFit="1" customWidth="1"/>
    <col min="14092" max="14092" width="10.29296875" bestFit="1" customWidth="1"/>
    <col min="14093" max="14093" width="11.29296875" customWidth="1"/>
    <col min="14094" max="14094" width="5" customWidth="1"/>
    <col min="14095" max="14100" width="15" customWidth="1"/>
    <col min="14340" max="14340" width="5.1171875" customWidth="1"/>
    <col min="14341" max="14341" width="41.703125" customWidth="1"/>
    <col min="14342" max="14342" width="14.703125" customWidth="1"/>
    <col min="14343" max="14343" width="14.87890625" customWidth="1"/>
    <col min="14344" max="14345" width="11.703125" customWidth="1"/>
    <col min="14346" max="14346" width="11.87890625" bestFit="1" customWidth="1"/>
    <col min="14348" max="14348" width="10.29296875" bestFit="1" customWidth="1"/>
    <col min="14349" max="14349" width="11.29296875" customWidth="1"/>
    <col min="14350" max="14350" width="5" customWidth="1"/>
    <col min="14351" max="14356" width="15" customWidth="1"/>
    <col min="14596" max="14596" width="5.1171875" customWidth="1"/>
    <col min="14597" max="14597" width="41.703125" customWidth="1"/>
    <col min="14598" max="14598" width="14.703125" customWidth="1"/>
    <col min="14599" max="14599" width="14.87890625" customWidth="1"/>
    <col min="14600" max="14601" width="11.703125" customWidth="1"/>
    <col min="14602" max="14602" width="11.87890625" bestFit="1" customWidth="1"/>
    <col min="14604" max="14604" width="10.29296875" bestFit="1" customWidth="1"/>
    <col min="14605" max="14605" width="11.29296875" customWidth="1"/>
    <col min="14606" max="14606" width="5" customWidth="1"/>
    <col min="14607" max="14612" width="15" customWidth="1"/>
    <col min="14852" max="14852" width="5.1171875" customWidth="1"/>
    <col min="14853" max="14853" width="41.703125" customWidth="1"/>
    <col min="14854" max="14854" width="14.703125" customWidth="1"/>
    <col min="14855" max="14855" width="14.87890625" customWidth="1"/>
    <col min="14856" max="14857" width="11.703125" customWidth="1"/>
    <col min="14858" max="14858" width="11.87890625" bestFit="1" customWidth="1"/>
    <col min="14860" max="14860" width="10.29296875" bestFit="1" customWidth="1"/>
    <col min="14861" max="14861" width="11.29296875" customWidth="1"/>
    <col min="14862" max="14862" width="5" customWidth="1"/>
    <col min="14863" max="14868" width="15" customWidth="1"/>
    <col min="15108" max="15108" width="5.1171875" customWidth="1"/>
    <col min="15109" max="15109" width="41.703125" customWidth="1"/>
    <col min="15110" max="15110" width="14.703125" customWidth="1"/>
    <col min="15111" max="15111" width="14.87890625" customWidth="1"/>
    <col min="15112" max="15113" width="11.703125" customWidth="1"/>
    <col min="15114" max="15114" width="11.87890625" bestFit="1" customWidth="1"/>
    <col min="15116" max="15116" width="10.29296875" bestFit="1" customWidth="1"/>
    <col min="15117" max="15117" width="11.29296875" customWidth="1"/>
    <col min="15118" max="15118" width="5" customWidth="1"/>
    <col min="15119" max="15124" width="15" customWidth="1"/>
    <col min="15364" max="15364" width="5.1171875" customWidth="1"/>
    <col min="15365" max="15365" width="41.703125" customWidth="1"/>
    <col min="15366" max="15366" width="14.703125" customWidth="1"/>
    <col min="15367" max="15367" width="14.87890625" customWidth="1"/>
    <col min="15368" max="15369" width="11.703125" customWidth="1"/>
    <col min="15370" max="15370" width="11.87890625" bestFit="1" customWidth="1"/>
    <col min="15372" max="15372" width="10.29296875" bestFit="1" customWidth="1"/>
    <col min="15373" max="15373" width="11.29296875" customWidth="1"/>
    <col min="15374" max="15374" width="5" customWidth="1"/>
    <col min="15375" max="15380" width="15" customWidth="1"/>
    <col min="15620" max="15620" width="5.1171875" customWidth="1"/>
    <col min="15621" max="15621" width="41.703125" customWidth="1"/>
    <col min="15622" max="15622" width="14.703125" customWidth="1"/>
    <col min="15623" max="15623" width="14.87890625" customWidth="1"/>
    <col min="15624" max="15625" width="11.703125" customWidth="1"/>
    <col min="15626" max="15626" width="11.87890625" bestFit="1" customWidth="1"/>
    <col min="15628" max="15628" width="10.29296875" bestFit="1" customWidth="1"/>
    <col min="15629" max="15629" width="11.29296875" customWidth="1"/>
    <col min="15630" max="15630" width="5" customWidth="1"/>
    <col min="15631" max="15636" width="15" customWidth="1"/>
    <col min="15876" max="15876" width="5.1171875" customWidth="1"/>
    <col min="15877" max="15877" width="41.703125" customWidth="1"/>
    <col min="15878" max="15878" width="14.703125" customWidth="1"/>
    <col min="15879" max="15879" width="14.87890625" customWidth="1"/>
    <col min="15880" max="15881" width="11.703125" customWidth="1"/>
    <col min="15882" max="15882" width="11.87890625" bestFit="1" customWidth="1"/>
    <col min="15884" max="15884" width="10.29296875" bestFit="1" customWidth="1"/>
    <col min="15885" max="15885" width="11.29296875" customWidth="1"/>
    <col min="15886" max="15886" width="5" customWidth="1"/>
    <col min="15887" max="15892" width="15" customWidth="1"/>
    <col min="16132" max="16132" width="5.1171875" customWidth="1"/>
    <col min="16133" max="16133" width="41.703125" customWidth="1"/>
    <col min="16134" max="16134" width="14.703125" customWidth="1"/>
    <col min="16135" max="16135" width="14.87890625" customWidth="1"/>
    <col min="16136" max="16137" width="11.703125" customWidth="1"/>
    <col min="16138" max="16138" width="11.87890625" bestFit="1" customWidth="1"/>
    <col min="16140" max="16140" width="10.29296875" bestFit="1" customWidth="1"/>
    <col min="16141" max="16141" width="11.29296875" customWidth="1"/>
    <col min="16142" max="16142" width="5" customWidth="1"/>
    <col min="16143" max="16148" width="15" customWidth="1"/>
  </cols>
  <sheetData>
    <row r="1" spans="1:21" ht="26.25" customHeight="1" x14ac:dyDescent="1">
      <c r="A1" s="1"/>
      <c r="B1" s="147" t="s">
        <v>98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7" customHeight="1" x14ac:dyDescent="0.55000000000000004">
      <c r="B2" s="148" t="s">
        <v>99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45" customHeight="1" x14ac:dyDescent="0.5">
      <c r="B3" s="7"/>
      <c r="C3" s="5"/>
      <c r="D3" s="5"/>
      <c r="E3" s="5"/>
      <c r="F3" s="5"/>
      <c r="G3" s="5"/>
      <c r="H3" s="5"/>
      <c r="I3" s="5"/>
      <c r="J3" s="5"/>
      <c r="K3" s="5"/>
      <c r="R3" s="3"/>
      <c r="S3" s="3"/>
      <c r="T3" s="3"/>
      <c r="U3" s="3"/>
    </row>
    <row r="4" spans="1:21" ht="21.75" customHeight="1" x14ac:dyDescent="0.55000000000000004"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R4" s="3"/>
      <c r="S4" s="3"/>
      <c r="T4" s="3"/>
      <c r="U4" s="3"/>
    </row>
    <row r="5" spans="1:21" ht="21.75" customHeight="1" x14ac:dyDescent="0.5">
      <c r="C5" s="11"/>
      <c r="D5" s="11"/>
      <c r="R5" s="3"/>
      <c r="S5" s="3"/>
      <c r="T5" s="3"/>
      <c r="U5" s="3"/>
    </row>
    <row r="6" spans="1:21" ht="31.5" customHeight="1" thickBot="1" x14ac:dyDescent="0.55000000000000004">
      <c r="B6" s="12" t="s">
        <v>1</v>
      </c>
      <c r="C6" s="13" t="s">
        <v>112</v>
      </c>
      <c r="D6" s="137" t="s">
        <v>2</v>
      </c>
      <c r="E6" s="13" t="s">
        <v>3</v>
      </c>
      <c r="H6" s="12" t="s">
        <v>94</v>
      </c>
      <c r="I6" s="12"/>
      <c r="J6" s="14"/>
      <c r="K6" s="12"/>
      <c r="L6" s="13" t="s">
        <v>111</v>
      </c>
      <c r="R6" s="3"/>
      <c r="S6" s="3"/>
      <c r="T6" s="3"/>
      <c r="U6" s="3"/>
    </row>
    <row r="7" spans="1:21" ht="21.75" customHeight="1" x14ac:dyDescent="0.5">
      <c r="A7" s="4">
        <f>ROW()</f>
        <v>7</v>
      </c>
      <c r="B7" t="s">
        <v>86</v>
      </c>
      <c r="C7" s="15"/>
      <c r="D7" s="20"/>
      <c r="E7" s="17"/>
      <c r="H7" t="s">
        <v>100</v>
      </c>
      <c r="I7" s="100"/>
      <c r="J7" s="53"/>
      <c r="L7" s="18"/>
      <c r="R7" s="3"/>
      <c r="S7" s="3"/>
      <c r="T7" s="3"/>
      <c r="U7" s="3"/>
    </row>
    <row r="8" spans="1:21" ht="21.75" customHeight="1" x14ac:dyDescent="0.5">
      <c r="A8" s="4">
        <f>ROW()</f>
        <v>8</v>
      </c>
      <c r="B8" t="s">
        <v>95</v>
      </c>
      <c r="C8" s="15"/>
      <c r="D8" s="20"/>
      <c r="E8" s="17"/>
      <c r="H8" t="s">
        <v>101</v>
      </c>
      <c r="L8" s="21"/>
      <c r="R8" s="3"/>
      <c r="S8" s="3"/>
      <c r="T8" s="3"/>
      <c r="U8" s="3"/>
    </row>
    <row r="9" spans="1:21" ht="21.75" customHeight="1" thickBot="1" x14ac:dyDescent="0.55000000000000004">
      <c r="A9" s="4">
        <f>ROW()</f>
        <v>9</v>
      </c>
      <c r="B9" s="26" t="s">
        <v>4</v>
      </c>
      <c r="C9" s="27"/>
      <c r="D9" s="129"/>
      <c r="E9" s="28"/>
      <c r="H9" t="s">
        <v>102</v>
      </c>
      <c r="L9" s="21"/>
      <c r="P9" s="22"/>
      <c r="Q9" s="23"/>
      <c r="R9" s="23"/>
      <c r="S9" s="23"/>
      <c r="T9" s="23"/>
      <c r="U9" s="23"/>
    </row>
    <row r="10" spans="1:21" ht="21.75" customHeight="1" thickTop="1" x14ac:dyDescent="0.5">
      <c r="A10" s="4">
        <f>ROW()</f>
        <v>10</v>
      </c>
      <c r="B10" s="26"/>
      <c r="C10" s="26"/>
      <c r="D10" s="26"/>
      <c r="E10" s="26"/>
      <c r="G10" s="24"/>
      <c r="I10" s="101"/>
    </row>
    <row r="11" spans="1:21" ht="21.75" customHeight="1" thickBot="1" x14ac:dyDescent="0.55000000000000004">
      <c r="A11" s="4">
        <f>ROW()</f>
        <v>11</v>
      </c>
      <c r="B11" s="26" t="s">
        <v>5</v>
      </c>
      <c r="C11" s="30"/>
      <c r="D11" s="20"/>
      <c r="E11" s="31"/>
      <c r="G11" s="24"/>
      <c r="L11" s="25"/>
    </row>
    <row r="12" spans="1:21" ht="21.75" customHeight="1" thickBot="1" x14ac:dyDescent="0.55000000000000004">
      <c r="A12" s="4">
        <f>ROW()</f>
        <v>12</v>
      </c>
      <c r="B12" s="33" t="s">
        <v>6</v>
      </c>
      <c r="C12" s="34"/>
      <c r="D12" s="129"/>
      <c r="E12" s="31"/>
      <c r="G12" s="29"/>
      <c r="H12" s="33" t="s">
        <v>7</v>
      </c>
      <c r="I12" s="33"/>
      <c r="J12" s="33"/>
      <c r="K12" s="33"/>
      <c r="L12" s="37"/>
    </row>
    <row r="13" spans="1:21" ht="21.75" customHeight="1" thickTop="1" thickBot="1" x14ac:dyDescent="0.55000000000000004">
      <c r="A13" s="4">
        <f>ROW()</f>
        <v>13</v>
      </c>
      <c r="C13" s="38"/>
      <c r="F13" s="26"/>
      <c r="G13" s="26"/>
      <c r="L13" s="25"/>
    </row>
    <row r="14" spans="1:21" ht="21.75" customHeight="1" thickBot="1" x14ac:dyDescent="0.55000000000000004">
      <c r="A14" s="4">
        <f>ROW()</f>
        <v>14</v>
      </c>
      <c r="B14" s="39" t="s">
        <v>85</v>
      </c>
      <c r="D14" s="134"/>
      <c r="E14" s="38"/>
      <c r="F14" s="32"/>
      <c r="G14" s="29"/>
      <c r="L14" s="25"/>
    </row>
    <row r="15" spans="1:21" ht="21.75" customHeight="1" x14ac:dyDescent="0.5">
      <c r="A15" s="4">
        <f>ROW()</f>
        <v>15</v>
      </c>
      <c r="B15" s="39" t="s">
        <v>93</v>
      </c>
      <c r="D15" s="40">
        <v>2.5000000000000001E-2</v>
      </c>
      <c r="F15" s="35"/>
      <c r="G15" s="36"/>
    </row>
    <row r="16" spans="1:21" ht="21.75" customHeight="1" x14ac:dyDescent="0.5">
      <c r="A16" s="4">
        <f>ROW()</f>
        <v>16</v>
      </c>
      <c r="B16" s="39"/>
      <c r="D16" s="41"/>
    </row>
    <row r="17" spans="1:16" ht="21.75" customHeight="1" x14ac:dyDescent="0.5">
      <c r="A17" s="4">
        <f>ROW()</f>
        <v>17</v>
      </c>
      <c r="B17" s="7"/>
      <c r="C17" s="5"/>
      <c r="D17" s="5"/>
      <c r="E17" s="5"/>
      <c r="F17" s="5"/>
      <c r="G17" s="5"/>
      <c r="H17" s="5"/>
      <c r="I17" s="5"/>
      <c r="J17" s="5"/>
      <c r="K17" s="5"/>
    </row>
    <row r="18" spans="1:16" ht="21.75" customHeight="1" x14ac:dyDescent="0.55000000000000004">
      <c r="A18" s="4">
        <f>ROW()</f>
        <v>18</v>
      </c>
      <c r="B18" s="42" t="s">
        <v>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21.75" customHeight="1" x14ac:dyDescent="0.5">
      <c r="A19" s="4">
        <f>ROW()</f>
        <v>19</v>
      </c>
      <c r="B19" s="43"/>
      <c r="C19" s="44"/>
      <c r="D19" s="44"/>
      <c r="E19" s="44"/>
      <c r="F19" s="44"/>
      <c r="G19" s="44"/>
      <c r="H19" s="95" t="s">
        <v>83</v>
      </c>
      <c r="I19" s="150" t="s">
        <v>47</v>
      </c>
      <c r="J19" s="151"/>
      <c r="K19" s="151"/>
      <c r="L19" s="151"/>
      <c r="M19" s="151"/>
      <c r="N19" s="151"/>
      <c r="O19" s="151"/>
      <c r="P19" s="151"/>
    </row>
    <row r="20" spans="1:16" ht="21.75" customHeight="1" x14ac:dyDescent="0.5">
      <c r="A20" s="4">
        <f>ROW()</f>
        <v>20</v>
      </c>
      <c r="C20" s="44"/>
      <c r="D20" s="45"/>
      <c r="E20" s="44"/>
      <c r="F20" s="44"/>
      <c r="G20" s="44"/>
      <c r="H20" s="96">
        <v>43465</v>
      </c>
      <c r="I20" s="94">
        <f>+H20+365</f>
        <v>43830</v>
      </c>
      <c r="J20" s="94">
        <f t="shared" ref="J20:P20" si="0">+I20+365</f>
        <v>44195</v>
      </c>
      <c r="K20" s="94">
        <f t="shared" si="0"/>
        <v>44560</v>
      </c>
      <c r="L20" s="94">
        <f t="shared" si="0"/>
        <v>44925</v>
      </c>
      <c r="M20" s="94">
        <f t="shared" si="0"/>
        <v>45290</v>
      </c>
      <c r="N20" s="94">
        <f t="shared" si="0"/>
        <v>45655</v>
      </c>
      <c r="O20" s="94">
        <f t="shared" si="0"/>
        <v>46020</v>
      </c>
      <c r="P20" s="94">
        <f t="shared" si="0"/>
        <v>46385</v>
      </c>
    </row>
    <row r="21" spans="1:16" ht="21.75" customHeight="1" x14ac:dyDescent="0.5">
      <c r="A21" s="4">
        <f>ROW()</f>
        <v>21</v>
      </c>
      <c r="B21" s="33" t="s">
        <v>10</v>
      </c>
      <c r="C21" s="44"/>
      <c r="D21" s="45"/>
      <c r="E21" s="44"/>
      <c r="F21" s="44"/>
      <c r="H21" s="11"/>
    </row>
    <row r="22" spans="1:16" ht="21.75" customHeight="1" x14ac:dyDescent="0.5">
      <c r="A22" s="4">
        <f>ROW()</f>
        <v>22</v>
      </c>
      <c r="B22" t="s">
        <v>11</v>
      </c>
      <c r="D22" s="45"/>
      <c r="E22" s="44"/>
      <c r="F22" s="44"/>
      <c r="H22" s="90">
        <f>+D15</f>
        <v>2.5000000000000001E-2</v>
      </c>
      <c r="I22" s="52"/>
      <c r="J22" s="52"/>
      <c r="K22" s="52"/>
      <c r="L22" s="52"/>
      <c r="M22" s="52"/>
      <c r="N22" s="52"/>
      <c r="O22" s="52"/>
      <c r="P22" s="52"/>
    </row>
    <row r="23" spans="1:16" ht="21.75" customHeight="1" x14ac:dyDescent="0.5">
      <c r="A23" s="4">
        <f>ROW()</f>
        <v>23</v>
      </c>
      <c r="B23" t="s">
        <v>12</v>
      </c>
      <c r="D23" s="45"/>
      <c r="E23" s="44"/>
      <c r="F23" s="44"/>
      <c r="I23" s="91"/>
      <c r="J23" s="91"/>
      <c r="K23" s="91"/>
      <c r="L23" s="91"/>
      <c r="M23" s="91"/>
      <c r="N23" s="91"/>
      <c r="O23" s="91"/>
      <c r="P23" s="91"/>
    </row>
    <row r="24" spans="1:16" ht="21.75" customHeight="1" x14ac:dyDescent="0.5">
      <c r="A24" s="4">
        <f>ROW()</f>
        <v>24</v>
      </c>
      <c r="H24" s="11"/>
    </row>
    <row r="25" spans="1:16" ht="21.75" customHeight="1" x14ac:dyDescent="0.5">
      <c r="A25" s="4">
        <f>ROW()</f>
        <v>25</v>
      </c>
      <c r="B25" s="33" t="str">
        <f>+B7</f>
        <v>Bank Loan</v>
      </c>
      <c r="F25" s="26"/>
      <c r="H25" s="11"/>
    </row>
    <row r="26" spans="1:16" ht="21.75" customHeight="1" x14ac:dyDescent="0.5">
      <c r="A26" s="4">
        <f>ROW()</f>
        <v>26</v>
      </c>
      <c r="B26" t="s">
        <v>13</v>
      </c>
      <c r="H26" s="46">
        <f>+C7</f>
        <v>0</v>
      </c>
      <c r="I26" s="46"/>
      <c r="J26" s="46"/>
      <c r="K26" s="46"/>
      <c r="L26" s="46"/>
      <c r="M26" s="46"/>
      <c r="N26" s="46"/>
      <c r="O26" s="46"/>
      <c r="P26" s="46"/>
    </row>
    <row r="27" spans="1:16" ht="21.75" customHeight="1" x14ac:dyDescent="0.5">
      <c r="A27" s="4">
        <f>ROW()</f>
        <v>27</v>
      </c>
      <c r="B27" t="s">
        <v>14</v>
      </c>
      <c r="H27" s="47"/>
      <c r="I27" s="48"/>
      <c r="J27" s="48"/>
      <c r="K27" s="48"/>
      <c r="L27" s="48"/>
      <c r="M27" s="48"/>
      <c r="N27" s="48"/>
      <c r="O27" s="48"/>
      <c r="P27" s="48"/>
    </row>
    <row r="28" spans="1:16" ht="21.75" customHeight="1" x14ac:dyDescent="0.5">
      <c r="A28" s="4">
        <f>ROW()</f>
        <v>28</v>
      </c>
      <c r="B28" t="s">
        <v>15</v>
      </c>
      <c r="H28" s="47"/>
      <c r="I28" s="135"/>
      <c r="J28" s="135"/>
      <c r="K28" s="135"/>
      <c r="L28" s="135"/>
      <c r="M28" s="135"/>
      <c r="N28" s="135"/>
      <c r="O28" s="135"/>
      <c r="P28" s="135"/>
    </row>
    <row r="29" spans="1:16" ht="21.75" customHeight="1" x14ac:dyDescent="0.5">
      <c r="A29" s="4">
        <f>ROW()</f>
        <v>29</v>
      </c>
      <c r="B29" t="s">
        <v>16</v>
      </c>
      <c r="H29" s="47"/>
      <c r="I29" s="91"/>
      <c r="J29" s="91"/>
      <c r="K29" s="91"/>
      <c r="L29" s="91"/>
      <c r="M29" s="91"/>
      <c r="N29" s="91"/>
      <c r="O29" s="91"/>
      <c r="P29" s="91"/>
    </row>
    <row r="30" spans="1:16" ht="21.75" customHeight="1" x14ac:dyDescent="0.5">
      <c r="A30" s="4">
        <f>ROW()</f>
        <v>30</v>
      </c>
      <c r="B30" t="s">
        <v>17</v>
      </c>
      <c r="F30" s="51"/>
      <c r="H30" s="11"/>
      <c r="I30" s="52"/>
      <c r="J30" s="52"/>
      <c r="K30" s="52"/>
      <c r="L30" s="52"/>
      <c r="M30" s="52"/>
      <c r="N30" s="52"/>
      <c r="O30" s="52"/>
      <c r="P30" s="52"/>
    </row>
    <row r="31" spans="1:16" ht="21.75" customHeight="1" x14ac:dyDescent="0.5">
      <c r="A31" s="4">
        <f>ROW()</f>
        <v>31</v>
      </c>
      <c r="H31" s="102"/>
      <c r="I31" s="89"/>
      <c r="J31" s="89"/>
      <c r="K31" s="89"/>
      <c r="L31" s="89"/>
      <c r="M31" s="89"/>
      <c r="N31" s="89"/>
      <c r="O31" s="89"/>
    </row>
    <row r="32" spans="1:16" ht="21.75" customHeight="1" x14ac:dyDescent="0.5">
      <c r="A32" s="4">
        <f>ROW()</f>
        <v>32</v>
      </c>
      <c r="H32" s="11"/>
    </row>
    <row r="33" spans="1:16" ht="21.75" customHeight="1" x14ac:dyDescent="0.5">
      <c r="A33" s="4">
        <f>ROW()</f>
        <v>33</v>
      </c>
      <c r="B33" s="33" t="str">
        <f>+B8</f>
        <v>Mezzanine Loan</v>
      </c>
      <c r="F33" s="54"/>
      <c r="H33" s="11"/>
    </row>
    <row r="34" spans="1:16" ht="21.75" customHeight="1" x14ac:dyDescent="0.5">
      <c r="A34" s="4">
        <f>ROW()</f>
        <v>34</v>
      </c>
      <c r="B34" t="s">
        <v>13</v>
      </c>
      <c r="H34" s="46">
        <f>+C8</f>
        <v>0</v>
      </c>
      <c r="I34" s="46"/>
      <c r="J34" s="46"/>
      <c r="K34" s="46"/>
      <c r="L34" s="46"/>
      <c r="M34" s="46"/>
      <c r="N34" s="46"/>
      <c r="O34" s="46"/>
      <c r="P34" s="46"/>
    </row>
    <row r="35" spans="1:16" ht="21.75" customHeight="1" x14ac:dyDescent="0.5">
      <c r="A35" s="4">
        <f>ROW()</f>
        <v>35</v>
      </c>
      <c r="B35" t="s">
        <v>14</v>
      </c>
      <c r="H35" s="47"/>
      <c r="I35" s="48"/>
      <c r="J35" s="48"/>
      <c r="K35" s="48"/>
      <c r="L35" s="48"/>
      <c r="M35" s="48"/>
      <c r="N35" s="48"/>
      <c r="O35" s="48"/>
      <c r="P35" s="48"/>
    </row>
    <row r="36" spans="1:16" ht="21.75" customHeight="1" x14ac:dyDescent="0.5">
      <c r="A36" s="4">
        <f>ROW()</f>
        <v>36</v>
      </c>
      <c r="B36" t="s">
        <v>15</v>
      </c>
      <c r="H36" s="50"/>
      <c r="I36" s="135"/>
      <c r="J36" s="135"/>
      <c r="K36" s="135"/>
      <c r="L36" s="135"/>
      <c r="M36" s="135"/>
      <c r="N36" s="135"/>
      <c r="O36" s="135"/>
      <c r="P36" s="135"/>
    </row>
    <row r="37" spans="1:16" ht="21.75" customHeight="1" x14ac:dyDescent="0.5">
      <c r="A37" s="4">
        <f>ROW()</f>
        <v>37</v>
      </c>
      <c r="B37" t="s">
        <v>17</v>
      </c>
      <c r="H37" s="11"/>
      <c r="I37" s="91"/>
      <c r="J37" s="91"/>
      <c r="K37" s="91"/>
      <c r="L37" s="91"/>
      <c r="M37" s="91"/>
      <c r="N37" s="91"/>
      <c r="O37" s="91"/>
      <c r="P37" s="91"/>
    </row>
    <row r="38" spans="1:16" ht="21.75" customHeight="1" x14ac:dyDescent="0.5">
      <c r="A38" s="4">
        <f>ROW()</f>
        <v>38</v>
      </c>
      <c r="H38" s="47"/>
    </row>
    <row r="39" spans="1:16" ht="21.75" customHeight="1" x14ac:dyDescent="0.5">
      <c r="A39" s="4">
        <f>ROW()</f>
        <v>39</v>
      </c>
      <c r="B39" s="26" t="s">
        <v>18</v>
      </c>
      <c r="H39" s="47"/>
      <c r="I39" s="135"/>
      <c r="J39" s="135"/>
      <c r="K39" s="135"/>
      <c r="L39" s="135"/>
      <c r="M39" s="135"/>
      <c r="N39" s="135"/>
      <c r="O39" s="135"/>
      <c r="P39" s="135"/>
    </row>
    <row r="40" spans="1:16" ht="21.75" customHeight="1" x14ac:dyDescent="0.5">
      <c r="B40" s="26" t="s">
        <v>19</v>
      </c>
      <c r="H40" s="47"/>
      <c r="I40" s="135"/>
      <c r="J40" s="135"/>
      <c r="K40" s="135"/>
      <c r="L40" s="135"/>
      <c r="M40" s="135"/>
      <c r="N40" s="135"/>
      <c r="O40" s="135"/>
      <c r="P40" s="135"/>
    </row>
    <row r="41" spans="1:16" ht="21.75" customHeight="1" x14ac:dyDescent="0.5">
      <c r="A41" s="4">
        <f>ROW()</f>
        <v>41</v>
      </c>
      <c r="B41" s="26" t="s">
        <v>20</v>
      </c>
      <c r="H41" s="47"/>
      <c r="I41" s="136"/>
      <c r="J41" s="136"/>
      <c r="K41" s="136"/>
      <c r="L41" s="136"/>
      <c r="M41" s="136"/>
      <c r="N41" s="136"/>
      <c r="O41" s="136"/>
      <c r="P41" s="136"/>
    </row>
    <row r="42" spans="1:16" ht="21.75" customHeight="1" x14ac:dyDescent="0.5">
      <c r="H42" s="11"/>
      <c r="I42" s="51"/>
      <c r="J42" s="51"/>
      <c r="K42" s="51"/>
      <c r="L42" s="51"/>
      <c r="M42" s="51"/>
    </row>
    <row r="43" spans="1:16" ht="21.75" customHeight="1" x14ac:dyDescent="0.5">
      <c r="C43" s="56"/>
    </row>
    <row r="44" spans="1:16" ht="21.75" customHeight="1" x14ac:dyDescent="0.55000000000000004">
      <c r="A44" s="4">
        <f>ROW()</f>
        <v>44</v>
      </c>
      <c r="B44" s="42" t="s">
        <v>21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1.75" customHeight="1" x14ac:dyDescent="0.5">
      <c r="A45" s="4">
        <f>ROW()</f>
        <v>45</v>
      </c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6" ht="30" customHeight="1" x14ac:dyDescent="0.5">
      <c r="A46" s="4">
        <f>ROW()</f>
        <v>46</v>
      </c>
      <c r="C46" s="58" t="s">
        <v>22</v>
      </c>
      <c r="D46" s="45"/>
      <c r="E46" s="57" t="s">
        <v>23</v>
      </c>
      <c r="F46" s="57" t="s">
        <v>24</v>
      </c>
      <c r="G46" s="44"/>
      <c r="H46" s="58" t="s">
        <v>25</v>
      </c>
      <c r="I46" s="44"/>
      <c r="J46" s="44"/>
      <c r="K46" s="44"/>
      <c r="L46" s="44"/>
      <c r="M46" s="44"/>
    </row>
    <row r="47" spans="1:16" ht="21.75" customHeight="1" x14ac:dyDescent="0.5">
      <c r="A47" s="4">
        <f>ROW()</f>
        <v>47</v>
      </c>
      <c r="C47" s="60">
        <v>43465</v>
      </c>
      <c r="D47" s="45"/>
      <c r="E47" s="59"/>
      <c r="F47" s="59"/>
      <c r="G47" s="44"/>
      <c r="H47" s="60">
        <f>+C47</f>
        <v>43465</v>
      </c>
      <c r="I47" s="44"/>
      <c r="J47" s="44"/>
      <c r="K47" s="44"/>
      <c r="L47" s="44"/>
      <c r="M47" s="44"/>
    </row>
    <row r="48" spans="1:16" ht="21.75" customHeight="1" x14ac:dyDescent="0.5">
      <c r="A48" s="4">
        <f>ROW()</f>
        <v>48</v>
      </c>
      <c r="B48" s="61" t="s">
        <v>26</v>
      </c>
      <c r="C48" s="45"/>
      <c r="D48" s="45"/>
      <c r="E48" s="62"/>
      <c r="F48" s="62"/>
      <c r="G48" s="47"/>
      <c r="H48" s="63"/>
      <c r="I48" s="44"/>
      <c r="J48" s="44"/>
      <c r="K48" s="44"/>
      <c r="L48" s="44"/>
      <c r="M48" s="44"/>
    </row>
    <row r="49" spans="1:13" ht="21.75" customHeight="1" x14ac:dyDescent="0.5">
      <c r="A49" s="4">
        <f>ROW()</f>
        <v>49</v>
      </c>
      <c r="B49" s="64" t="s">
        <v>27</v>
      </c>
      <c r="C49" s="97">
        <v>50000</v>
      </c>
      <c r="E49" s="65"/>
      <c r="F49" s="65"/>
      <c r="G49" s="64"/>
      <c r="H49" s="66"/>
      <c r="I49" s="44"/>
      <c r="J49" s="44"/>
      <c r="K49" s="44"/>
      <c r="L49" s="44"/>
      <c r="M49" s="44"/>
    </row>
    <row r="50" spans="1:13" ht="21.75" customHeight="1" x14ac:dyDescent="0.5">
      <c r="A50" s="4">
        <f>ROW()</f>
        <v>50</v>
      </c>
      <c r="B50" s="64" t="s">
        <v>28</v>
      </c>
      <c r="C50" s="97">
        <v>100000</v>
      </c>
      <c r="E50" s="65"/>
      <c r="F50" s="65"/>
      <c r="G50" s="64"/>
      <c r="H50" s="66"/>
      <c r="I50" s="44"/>
      <c r="J50" s="44"/>
      <c r="K50" s="44"/>
      <c r="L50" s="44"/>
      <c r="M50" s="44"/>
    </row>
    <row r="51" spans="1:13" ht="21.75" customHeight="1" thickBot="1" x14ac:dyDescent="0.55000000000000004">
      <c r="A51" s="4">
        <f>ROW()</f>
        <v>51</v>
      </c>
      <c r="B51" s="61" t="s">
        <v>29</v>
      </c>
      <c r="C51" s="98">
        <f>SUM(C49:C50)</f>
        <v>150000</v>
      </c>
      <c r="E51" s="64"/>
      <c r="F51" s="64"/>
      <c r="G51" s="64"/>
      <c r="H51" s="98"/>
      <c r="I51" s="44"/>
      <c r="J51" s="44"/>
      <c r="K51" s="44"/>
      <c r="L51" s="44"/>
      <c r="M51" s="44"/>
    </row>
    <row r="52" spans="1:13" ht="21.75" customHeight="1" thickTop="1" x14ac:dyDescent="0.5">
      <c r="A52" s="4">
        <f>ROW()</f>
        <v>52</v>
      </c>
      <c r="B52" s="64"/>
      <c r="C52" s="64"/>
      <c r="E52" s="64"/>
      <c r="F52" s="64"/>
      <c r="G52" s="64"/>
      <c r="H52" s="64"/>
      <c r="I52" s="64"/>
      <c r="J52" s="64"/>
      <c r="K52" s="44"/>
      <c r="L52" s="44"/>
      <c r="M52" s="44"/>
    </row>
    <row r="53" spans="1:13" ht="21.75" customHeight="1" x14ac:dyDescent="0.5">
      <c r="A53" s="4">
        <f>ROW()</f>
        <v>53</v>
      </c>
      <c r="B53" s="64" t="s">
        <v>30</v>
      </c>
      <c r="C53" s="66"/>
      <c r="E53" s="68"/>
      <c r="F53" s="68"/>
      <c r="G53" s="64"/>
      <c r="H53" s="66"/>
      <c r="I53" s="49"/>
      <c r="J53" s="49"/>
      <c r="K53" s="49"/>
      <c r="L53" s="49"/>
      <c r="M53" s="49"/>
    </row>
    <row r="54" spans="1:13" ht="21.75" customHeight="1" x14ac:dyDescent="0.5">
      <c r="A54" s="4">
        <f>ROW()</f>
        <v>54</v>
      </c>
      <c r="B54" s="64" t="s">
        <v>31</v>
      </c>
      <c r="C54" s="66"/>
      <c r="E54" s="68"/>
      <c r="F54" s="68"/>
      <c r="G54" s="64"/>
      <c r="H54" s="66"/>
      <c r="I54" s="49"/>
      <c r="J54" s="49"/>
      <c r="K54" s="49"/>
      <c r="L54" s="49"/>
      <c r="M54" s="49"/>
    </row>
    <row r="55" spans="1:13" ht="21.75" customHeight="1" x14ac:dyDescent="0.5">
      <c r="A55" s="4">
        <f>ROW()</f>
        <v>55</v>
      </c>
      <c r="B55" s="64" t="s">
        <v>84</v>
      </c>
      <c r="C55" s="97">
        <v>620000</v>
      </c>
      <c r="E55" s="68"/>
      <c r="F55" s="68"/>
      <c r="G55" s="64"/>
      <c r="H55" s="66"/>
      <c r="I55" s="49"/>
      <c r="J55" s="49"/>
      <c r="K55" s="49"/>
      <c r="L55" s="49"/>
      <c r="M55" s="49"/>
    </row>
    <row r="56" spans="1:13" ht="21.75" customHeight="1" x14ac:dyDescent="0.5">
      <c r="A56" s="4">
        <f>ROW()</f>
        <v>56</v>
      </c>
      <c r="B56" s="64" t="s">
        <v>32</v>
      </c>
      <c r="C56" s="103">
        <v>80000</v>
      </c>
      <c r="E56" s="68"/>
      <c r="F56" s="68"/>
      <c r="G56" s="64"/>
      <c r="H56" s="66"/>
      <c r="I56" s="49"/>
      <c r="J56" s="49"/>
      <c r="K56" s="49"/>
      <c r="L56" s="49"/>
      <c r="M56" s="49"/>
    </row>
    <row r="57" spans="1:13" ht="21.75" customHeight="1" thickBot="1" x14ac:dyDescent="0.55000000000000004">
      <c r="A57" s="4">
        <f>ROW()</f>
        <v>57</v>
      </c>
      <c r="B57" s="61" t="s">
        <v>33</v>
      </c>
      <c r="C57" s="99">
        <f>SUM(C51:C56)</f>
        <v>850000</v>
      </c>
      <c r="E57" s="64"/>
      <c r="F57" s="64"/>
      <c r="G57" s="64"/>
      <c r="H57" s="99"/>
      <c r="I57" s="49"/>
      <c r="J57" s="49"/>
      <c r="K57" s="49"/>
      <c r="L57" s="49"/>
      <c r="M57" s="49"/>
    </row>
    <row r="58" spans="1:13" ht="21.75" customHeight="1" thickTop="1" x14ac:dyDescent="0.5">
      <c r="A58" s="4">
        <f>ROW()</f>
        <v>58</v>
      </c>
      <c r="B58" s="64"/>
      <c r="C58" s="64"/>
      <c r="E58" s="64"/>
      <c r="F58" s="64"/>
      <c r="G58" s="64"/>
      <c r="H58" s="64"/>
      <c r="I58" s="64"/>
      <c r="J58" s="64"/>
      <c r="K58" s="64"/>
      <c r="L58" s="49"/>
      <c r="M58" s="49"/>
    </row>
    <row r="59" spans="1:13" ht="21.75" customHeight="1" x14ac:dyDescent="0.5">
      <c r="A59" s="4">
        <f>ROW()</f>
        <v>59</v>
      </c>
      <c r="B59" s="61" t="s">
        <v>34</v>
      </c>
      <c r="C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21.75" customHeight="1" x14ac:dyDescent="0.5">
      <c r="A60" s="4">
        <f>ROW()</f>
        <v>60</v>
      </c>
      <c r="B60" s="64" t="s">
        <v>35</v>
      </c>
      <c r="C60" s="97">
        <v>75000</v>
      </c>
      <c r="E60" s="68"/>
      <c r="F60" s="68"/>
      <c r="G60" s="64"/>
      <c r="H60" s="66"/>
      <c r="I60" s="49"/>
      <c r="J60" s="49"/>
      <c r="K60" s="49"/>
      <c r="L60" s="49"/>
      <c r="M60" s="49"/>
    </row>
    <row r="61" spans="1:13" ht="21.75" customHeight="1" thickBot="1" x14ac:dyDescent="0.55000000000000004">
      <c r="A61" s="4">
        <f>ROW()</f>
        <v>61</v>
      </c>
      <c r="B61" s="61" t="s">
        <v>36</v>
      </c>
      <c r="C61" s="98">
        <f>+C60</f>
        <v>75000</v>
      </c>
      <c r="E61" s="64"/>
      <c r="F61" s="64"/>
      <c r="G61" s="64"/>
      <c r="H61" s="98"/>
      <c r="I61" s="49"/>
      <c r="J61" s="49"/>
      <c r="K61" s="49"/>
      <c r="L61" s="49"/>
      <c r="M61" s="49"/>
    </row>
    <row r="62" spans="1:13" ht="21.75" customHeight="1" thickTop="1" x14ac:dyDescent="0.5">
      <c r="A62" s="4">
        <f>ROW()</f>
        <v>62</v>
      </c>
      <c r="B62" s="64"/>
      <c r="C62" s="64"/>
      <c r="E62" s="64"/>
      <c r="F62" s="64"/>
      <c r="G62" s="64"/>
      <c r="H62" s="64"/>
      <c r="I62" s="64"/>
      <c r="J62" s="64"/>
      <c r="K62" s="64"/>
      <c r="L62" s="49"/>
      <c r="M62" s="49"/>
    </row>
    <row r="63" spans="1:13" ht="21.75" customHeight="1" x14ac:dyDescent="0.5">
      <c r="A63" s="4">
        <f>ROW()</f>
        <v>63</v>
      </c>
      <c r="B63" s="64" t="s">
        <v>37</v>
      </c>
      <c r="C63" s="97">
        <v>500000</v>
      </c>
      <c r="E63" s="68"/>
      <c r="F63" s="68"/>
      <c r="G63" s="64"/>
      <c r="H63" s="66"/>
      <c r="I63" s="49"/>
      <c r="J63" s="49"/>
      <c r="K63" s="49"/>
      <c r="L63" s="49"/>
      <c r="M63" s="49"/>
    </row>
    <row r="64" spans="1:13" ht="21.75" customHeight="1" x14ac:dyDescent="0.5">
      <c r="A64" s="4">
        <f>ROW()</f>
        <v>64</v>
      </c>
      <c r="B64" s="64" t="str">
        <f>+B7</f>
        <v>Bank Loan</v>
      </c>
      <c r="C64" s="66"/>
      <c r="E64" s="68"/>
      <c r="F64" s="68"/>
      <c r="G64" s="64"/>
      <c r="H64" s="66"/>
      <c r="I64" s="49"/>
      <c r="J64" s="49"/>
      <c r="K64" s="49"/>
      <c r="L64" s="49"/>
      <c r="M64" s="49"/>
    </row>
    <row r="65" spans="1:16" ht="21.75" customHeight="1" x14ac:dyDescent="0.5">
      <c r="A65" s="4">
        <f>ROW()</f>
        <v>65</v>
      </c>
      <c r="B65" s="64" t="str">
        <f>+B8</f>
        <v>Mezzanine Loan</v>
      </c>
      <c r="C65" s="66"/>
      <c r="E65" s="68"/>
      <c r="F65" s="68"/>
      <c r="G65" s="64"/>
      <c r="H65" s="66"/>
      <c r="I65" s="49"/>
      <c r="J65" s="49"/>
      <c r="K65" s="49"/>
      <c r="L65" s="49"/>
      <c r="M65" s="49"/>
    </row>
    <row r="66" spans="1:16" ht="21.75" customHeight="1" thickBot="1" x14ac:dyDescent="0.55000000000000004">
      <c r="A66" s="4">
        <f>ROW()</f>
        <v>66</v>
      </c>
      <c r="B66" s="64" t="s">
        <v>38</v>
      </c>
      <c r="C66" s="98">
        <f>SUM(C63:C65)</f>
        <v>500000</v>
      </c>
      <c r="E66" s="64"/>
      <c r="F66" s="64"/>
      <c r="G66" s="64"/>
      <c r="H66" s="98"/>
      <c r="I66" s="49"/>
      <c r="J66" s="49"/>
      <c r="K66" s="49"/>
      <c r="L66" s="49"/>
      <c r="M66" s="49"/>
    </row>
    <row r="67" spans="1:16" ht="21.75" customHeight="1" thickTop="1" x14ac:dyDescent="0.5">
      <c r="A67" s="4">
        <f>ROW()</f>
        <v>67</v>
      </c>
      <c r="B67" s="64"/>
      <c r="C67" s="64"/>
      <c r="E67" s="64"/>
      <c r="F67" s="64"/>
      <c r="G67" s="64"/>
      <c r="H67" s="64"/>
      <c r="I67" s="64"/>
      <c r="J67" s="64"/>
      <c r="K67" s="49"/>
      <c r="L67" s="49"/>
      <c r="M67" s="49"/>
    </row>
    <row r="68" spans="1:16" ht="21.75" customHeight="1" x14ac:dyDescent="0.5">
      <c r="A68" s="4">
        <f>ROW()</f>
        <v>68</v>
      </c>
      <c r="B68" s="64" t="s">
        <v>91</v>
      </c>
      <c r="C68" s="97">
        <v>25000</v>
      </c>
      <c r="E68" s="68"/>
      <c r="F68" s="68"/>
      <c r="G68" s="64"/>
      <c r="H68" s="66"/>
      <c r="I68" s="49"/>
      <c r="J68" s="49"/>
      <c r="K68" s="49"/>
      <c r="L68" s="49"/>
      <c r="M68" s="49"/>
    </row>
    <row r="69" spans="1:16" ht="21.75" customHeight="1" thickBot="1" x14ac:dyDescent="0.55000000000000004">
      <c r="A69" s="4">
        <f>ROW()</f>
        <v>69</v>
      </c>
      <c r="B69" s="61" t="s">
        <v>39</v>
      </c>
      <c r="C69" s="98">
        <f>SUM(C66:C68)+C61</f>
        <v>600000</v>
      </c>
      <c r="E69" s="64"/>
      <c r="F69" s="64"/>
      <c r="G69" s="64"/>
      <c r="H69" s="98"/>
      <c r="I69" s="49"/>
      <c r="J69" s="49"/>
      <c r="K69" s="49"/>
      <c r="L69" s="49"/>
      <c r="M69" s="49"/>
    </row>
    <row r="70" spans="1:16" ht="21.75" customHeight="1" thickTop="1" x14ac:dyDescent="0.5">
      <c r="A70" s="4">
        <f>ROW()</f>
        <v>70</v>
      </c>
      <c r="B70" s="64"/>
      <c r="C70" s="64"/>
      <c r="E70" s="64"/>
      <c r="F70" s="64"/>
      <c r="G70" s="64"/>
      <c r="H70" s="64"/>
      <c r="I70" s="64"/>
      <c r="J70" s="49"/>
      <c r="K70" s="49"/>
      <c r="L70" s="49"/>
      <c r="M70" s="49"/>
    </row>
    <row r="71" spans="1:16" ht="21.75" customHeight="1" x14ac:dyDescent="0.5">
      <c r="A71" s="4">
        <f>ROW()</f>
        <v>71</v>
      </c>
      <c r="B71" s="61" t="s">
        <v>40</v>
      </c>
      <c r="C71" s="64"/>
      <c r="E71" s="64"/>
      <c r="F71" s="64"/>
      <c r="G71" s="64"/>
      <c r="H71" s="64"/>
      <c r="I71" s="64"/>
      <c r="J71" s="64"/>
      <c r="K71" s="49"/>
      <c r="L71" s="49"/>
      <c r="M71" s="49"/>
    </row>
    <row r="72" spans="1:16" ht="21.75" customHeight="1" x14ac:dyDescent="0.5">
      <c r="A72" s="4">
        <f>ROW()</f>
        <v>72</v>
      </c>
      <c r="B72" s="64" t="s">
        <v>41</v>
      </c>
      <c r="C72" s="97">
        <v>150000</v>
      </c>
      <c r="E72" s="68"/>
      <c r="F72" s="68"/>
      <c r="G72" s="64"/>
      <c r="H72" s="66"/>
      <c r="I72" s="49"/>
      <c r="J72" s="49"/>
      <c r="K72" s="49"/>
      <c r="L72" s="49"/>
      <c r="M72" s="49"/>
    </row>
    <row r="73" spans="1:16" ht="21.75" customHeight="1" thickBot="1" x14ac:dyDescent="0.55000000000000004">
      <c r="A73" s="4">
        <f>ROW()</f>
        <v>73</v>
      </c>
      <c r="B73" s="64" t="s">
        <v>42</v>
      </c>
      <c r="C73" s="97">
        <v>100000</v>
      </c>
      <c r="E73" s="68"/>
      <c r="F73" s="68"/>
      <c r="G73" s="64"/>
      <c r="H73" s="66"/>
      <c r="I73" s="49"/>
      <c r="J73" s="49"/>
      <c r="K73" s="49"/>
      <c r="L73" s="49"/>
      <c r="M73" s="49"/>
    </row>
    <row r="74" spans="1:16" ht="21.75" customHeight="1" thickBot="1" x14ac:dyDescent="0.55000000000000004">
      <c r="A74" s="4">
        <f>ROW()</f>
        <v>74</v>
      </c>
      <c r="B74" s="61" t="s">
        <v>43</v>
      </c>
      <c r="C74" s="104">
        <f>SUM(C72:C73)</f>
        <v>250000</v>
      </c>
      <c r="E74" s="64"/>
      <c r="F74" s="64"/>
      <c r="G74" s="64"/>
      <c r="H74" s="104"/>
      <c r="I74" s="49"/>
      <c r="J74" s="49"/>
      <c r="K74" s="49"/>
      <c r="L74" s="49"/>
      <c r="M74" s="49"/>
    </row>
    <row r="75" spans="1:16" ht="21.75" customHeight="1" thickTop="1" thickBot="1" x14ac:dyDescent="0.55000000000000004">
      <c r="A75" s="4">
        <f>ROW()</f>
        <v>75</v>
      </c>
      <c r="B75" s="64"/>
      <c r="C75" s="70"/>
      <c r="E75" s="69"/>
      <c r="F75" s="69"/>
      <c r="G75" s="64"/>
      <c r="H75" s="70"/>
      <c r="I75" s="64"/>
      <c r="J75" s="64"/>
      <c r="K75" s="49"/>
      <c r="L75" s="49"/>
      <c r="M75" s="49"/>
    </row>
    <row r="76" spans="1:16" ht="21.75" customHeight="1" thickBot="1" x14ac:dyDescent="0.55000000000000004">
      <c r="A76" s="4">
        <f>ROW()</f>
        <v>76</v>
      </c>
      <c r="B76" s="61" t="s">
        <v>44</v>
      </c>
      <c r="C76" s="99">
        <f>+C74+C69</f>
        <v>850000</v>
      </c>
      <c r="E76" s="67"/>
      <c r="F76" s="67"/>
      <c r="G76" s="64"/>
      <c r="H76" s="99"/>
      <c r="I76" s="49"/>
      <c r="J76" s="49"/>
      <c r="K76" s="49"/>
      <c r="L76" s="49"/>
      <c r="M76" s="49"/>
    </row>
    <row r="77" spans="1:16" ht="21.7" customHeight="1" thickTop="1" x14ac:dyDescent="0.5">
      <c r="A77" s="4">
        <f>ROW()</f>
        <v>77</v>
      </c>
      <c r="B77" s="61"/>
      <c r="C77" s="64"/>
      <c r="D77" s="64"/>
      <c r="E77" s="64"/>
      <c r="F77" s="64"/>
      <c r="G77" s="64"/>
      <c r="H77" s="71"/>
      <c r="I77" s="49"/>
      <c r="J77" s="49"/>
      <c r="K77" s="49"/>
      <c r="L77" s="49"/>
      <c r="M77" s="49"/>
    </row>
    <row r="78" spans="1:16" ht="21.75" customHeight="1" x14ac:dyDescent="0.55000000000000004">
      <c r="A78" s="4">
        <f>ROW()</f>
        <v>78</v>
      </c>
      <c r="B78" s="42" t="s">
        <v>96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1.75" customHeight="1" x14ac:dyDescent="0.7">
      <c r="A79" s="4">
        <f>ROW()</f>
        <v>79</v>
      </c>
      <c r="B79" s="6"/>
      <c r="C79" s="5"/>
      <c r="D79" s="5"/>
      <c r="E79" s="5"/>
      <c r="F79" s="5"/>
      <c r="G79" s="5"/>
      <c r="H79" s="5"/>
      <c r="I79" s="152" t="s">
        <v>47</v>
      </c>
      <c r="J79" s="153"/>
      <c r="K79" s="153"/>
      <c r="L79" s="153"/>
      <c r="M79" s="153"/>
    </row>
    <row r="80" spans="1:16" ht="21.75" customHeight="1" x14ac:dyDescent="0.5">
      <c r="A80" s="4">
        <f>ROW()</f>
        <v>80</v>
      </c>
      <c r="B80" s="7"/>
      <c r="C80" s="7"/>
      <c r="D80" s="7"/>
      <c r="E80" s="7"/>
      <c r="F80" s="7"/>
      <c r="G80" s="7"/>
      <c r="H80" s="94">
        <f>+H20</f>
        <v>43465</v>
      </c>
      <c r="I80" s="94">
        <f>+I20</f>
        <v>43830</v>
      </c>
      <c r="J80" s="94">
        <f t="shared" ref="J80:M80" si="1">+J20</f>
        <v>44195</v>
      </c>
      <c r="K80" s="94">
        <f t="shared" si="1"/>
        <v>44560</v>
      </c>
      <c r="L80" s="94">
        <f t="shared" si="1"/>
        <v>44925</v>
      </c>
      <c r="M80" s="94">
        <f t="shared" si="1"/>
        <v>45290</v>
      </c>
    </row>
    <row r="81" spans="1:24" ht="21.75" customHeight="1" x14ac:dyDescent="0.5">
      <c r="A81" s="4">
        <f>ROW()</f>
        <v>81</v>
      </c>
      <c r="B81" s="72" t="s">
        <v>103</v>
      </c>
      <c r="C81" s="7"/>
      <c r="D81" s="7"/>
      <c r="E81" s="7"/>
      <c r="F81" s="7"/>
      <c r="G81" s="7"/>
      <c r="H81" s="68"/>
      <c r="I81" s="68"/>
      <c r="J81" s="68"/>
      <c r="K81" s="68"/>
      <c r="L81" s="68"/>
      <c r="M81" s="68"/>
    </row>
    <row r="82" spans="1:24" ht="21.75" customHeight="1" x14ac:dyDescent="0.5">
      <c r="A82" s="4">
        <f>ROW()</f>
        <v>82</v>
      </c>
      <c r="B82" s="72" t="s">
        <v>105</v>
      </c>
      <c r="C82" s="7"/>
      <c r="D82" s="7"/>
      <c r="E82" s="7"/>
      <c r="F82" s="7"/>
      <c r="G82" s="7"/>
      <c r="H82" s="68"/>
      <c r="I82" s="91"/>
      <c r="J82" s="91"/>
      <c r="K82" s="91"/>
      <c r="L82" s="91"/>
      <c r="M82" s="91"/>
    </row>
    <row r="83" spans="1:24" ht="21.75" customHeight="1" x14ac:dyDescent="0.5">
      <c r="A83" s="4">
        <f>ROW()</f>
        <v>83</v>
      </c>
      <c r="B83" s="72" t="s">
        <v>104</v>
      </c>
      <c r="C83" s="7"/>
      <c r="D83" s="7"/>
      <c r="E83" s="7"/>
      <c r="F83" s="7"/>
      <c r="G83" s="7"/>
      <c r="H83" s="68"/>
      <c r="I83" s="68"/>
      <c r="J83" s="68"/>
      <c r="K83" s="68"/>
      <c r="L83" s="68"/>
      <c r="M83" s="68"/>
    </row>
    <row r="84" spans="1:24" ht="21.75" customHeight="1" x14ac:dyDescent="0.5">
      <c r="A84" s="4">
        <f>ROW()</f>
        <v>84</v>
      </c>
      <c r="B84" s="72" t="s">
        <v>106</v>
      </c>
      <c r="C84" s="7"/>
      <c r="D84" s="7"/>
      <c r="E84" s="7"/>
      <c r="F84" s="7"/>
      <c r="G84" s="7"/>
      <c r="H84" s="68"/>
      <c r="I84" s="91"/>
      <c r="J84" s="91"/>
      <c r="K84" s="91"/>
      <c r="L84" s="91"/>
      <c r="M84" s="91"/>
    </row>
    <row r="85" spans="1:24" ht="21.75" customHeight="1" x14ac:dyDescent="0.5">
      <c r="A85" s="4">
        <f>ROW()</f>
        <v>85</v>
      </c>
      <c r="B85" s="72" t="s">
        <v>107</v>
      </c>
      <c r="C85" s="7"/>
      <c r="D85" s="7"/>
      <c r="E85" s="7"/>
      <c r="F85" s="7"/>
      <c r="G85" s="7"/>
      <c r="H85" s="68"/>
      <c r="I85" s="68"/>
      <c r="J85" s="68"/>
      <c r="K85" s="68"/>
      <c r="L85" s="68"/>
      <c r="M85" s="68"/>
      <c r="N85" s="7"/>
      <c r="O85" s="7"/>
      <c r="P85" s="7"/>
      <c r="Q85" s="7"/>
      <c r="R85" s="7"/>
      <c r="S85" s="7"/>
      <c r="T85" s="7"/>
    </row>
    <row r="86" spans="1:24" ht="21.75" customHeight="1" x14ac:dyDescent="0.5">
      <c r="A86" s="4">
        <f>ROW()</f>
        <v>86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1:24" ht="21.75" customHeight="1" x14ac:dyDescent="0.5">
      <c r="A87" s="4">
        <f>ROW()</f>
        <v>87</v>
      </c>
      <c r="B87" s="72" t="s">
        <v>108</v>
      </c>
      <c r="C87" s="7"/>
      <c r="D87" s="7"/>
      <c r="E87" s="7"/>
      <c r="F87" s="7"/>
      <c r="G87" s="7"/>
      <c r="H87" s="68"/>
      <c r="I87" s="68"/>
      <c r="J87" s="68"/>
      <c r="K87" s="68"/>
      <c r="L87" s="68"/>
      <c r="M87" s="68"/>
      <c r="V87" s="7"/>
    </row>
    <row r="88" spans="1:24" ht="21.75" customHeight="1" x14ac:dyDescent="0.5">
      <c r="A88" s="4">
        <f>ROW()</f>
        <v>88</v>
      </c>
      <c r="B88" s="72" t="s">
        <v>105</v>
      </c>
      <c r="C88" s="7"/>
      <c r="D88" s="7"/>
      <c r="E88" s="7"/>
      <c r="F88" s="7"/>
      <c r="G88" s="7"/>
      <c r="H88" s="68"/>
      <c r="I88" s="91"/>
      <c r="J88" s="91"/>
      <c r="K88" s="91"/>
      <c r="L88" s="91"/>
      <c r="M88" s="91"/>
      <c r="V88" s="7"/>
    </row>
    <row r="89" spans="1:24" ht="21.75" customHeight="1" x14ac:dyDescent="0.5">
      <c r="A89" s="4">
        <f>ROW()</f>
        <v>89</v>
      </c>
      <c r="B89" s="72" t="s">
        <v>109</v>
      </c>
      <c r="C89" s="7"/>
      <c r="D89" s="7"/>
      <c r="E89" s="7"/>
      <c r="F89" s="7"/>
      <c r="G89" s="7"/>
      <c r="H89" s="68"/>
      <c r="I89" s="68"/>
      <c r="J89" s="68"/>
      <c r="K89" s="68"/>
      <c r="L89" s="68"/>
      <c r="M89" s="68"/>
      <c r="V89" s="7"/>
    </row>
    <row r="90" spans="1:24" ht="21.75" customHeight="1" x14ac:dyDescent="0.5">
      <c r="A90" s="4">
        <f>ROW()</f>
        <v>90</v>
      </c>
      <c r="B90" s="72" t="s">
        <v>106</v>
      </c>
      <c r="C90" s="7"/>
      <c r="D90" s="7"/>
      <c r="E90" s="7"/>
      <c r="F90" s="7"/>
      <c r="G90" s="7"/>
      <c r="H90" s="68"/>
      <c r="I90" s="91"/>
      <c r="J90" s="91"/>
      <c r="K90" s="91"/>
      <c r="L90" s="91"/>
      <c r="M90" s="91"/>
      <c r="V90" s="7"/>
    </row>
    <row r="91" spans="1:24" ht="21.75" customHeight="1" x14ac:dyDescent="0.5">
      <c r="A91" s="4">
        <f>ROW()</f>
        <v>91</v>
      </c>
      <c r="B91" s="72" t="s">
        <v>110</v>
      </c>
      <c r="C91" s="7"/>
      <c r="D91" s="7"/>
      <c r="E91" s="7"/>
      <c r="F91" s="7"/>
      <c r="G91" s="7"/>
      <c r="H91" s="68"/>
      <c r="I91" s="68"/>
      <c r="J91" s="68"/>
      <c r="K91" s="68"/>
      <c r="L91" s="68"/>
      <c r="M91" s="68"/>
      <c r="V91" s="7"/>
    </row>
    <row r="92" spans="1:24" ht="21.75" customHeight="1" x14ac:dyDescent="0.5">
      <c r="A92" s="4">
        <f>ROW()</f>
        <v>92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</row>
    <row r="93" spans="1:24" ht="21.75" customHeight="1" x14ac:dyDescent="0.5">
      <c r="A93" s="4">
        <f>ROW()</f>
        <v>93</v>
      </c>
      <c r="B93" s="7" t="s">
        <v>45</v>
      </c>
      <c r="C93" s="7"/>
      <c r="D93" s="7"/>
      <c r="E93" s="7"/>
      <c r="F93" s="7"/>
      <c r="G93" s="7"/>
      <c r="H93" s="68"/>
      <c r="I93" s="68"/>
      <c r="J93" s="68"/>
      <c r="K93" s="68"/>
      <c r="L93" s="68"/>
      <c r="M93" s="68"/>
    </row>
    <row r="94" spans="1:24" ht="21.75" customHeight="1" x14ac:dyDescent="0.5">
      <c r="A94" s="4">
        <f>ROW()</f>
        <v>94</v>
      </c>
      <c r="B94" s="7"/>
      <c r="C94" s="7"/>
      <c r="D94" s="7"/>
      <c r="E94" s="7"/>
      <c r="F94" s="7"/>
      <c r="G94" s="7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</row>
    <row r="95" spans="1:24" ht="21.75" customHeight="1" x14ac:dyDescent="0.5">
      <c r="A95" s="4">
        <f>ROW()</f>
        <v>95</v>
      </c>
      <c r="B95" s="7"/>
      <c r="C95" s="5"/>
      <c r="D95" s="5"/>
      <c r="E95" s="5"/>
      <c r="F95" s="5"/>
      <c r="G95" s="5"/>
    </row>
    <row r="96" spans="1:24" ht="21.75" customHeight="1" x14ac:dyDescent="0.55000000000000004">
      <c r="A96" s="4">
        <f>ROW()</f>
        <v>96</v>
      </c>
      <c r="B96" s="42" t="s">
        <v>46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22" ht="21.75" customHeight="1" x14ac:dyDescent="0.5">
      <c r="A97" s="4">
        <f>ROW()</f>
        <v>97</v>
      </c>
      <c r="B97" s="43"/>
      <c r="C97" s="44"/>
      <c r="D97" s="45"/>
      <c r="E97" s="44"/>
      <c r="F97" s="44"/>
      <c r="G97" s="44"/>
      <c r="H97" s="44"/>
      <c r="I97" s="152" t="s">
        <v>47</v>
      </c>
      <c r="J97" s="153"/>
      <c r="K97" s="153"/>
      <c r="L97" s="153"/>
      <c r="M97" s="153"/>
    </row>
    <row r="98" spans="1:22" ht="21.75" customHeight="1" x14ac:dyDescent="0.5">
      <c r="A98" s="4">
        <f>ROW()</f>
        <v>98</v>
      </c>
      <c r="C98" s="44"/>
      <c r="D98" s="45"/>
      <c r="E98" s="44"/>
      <c r="F98" s="44"/>
      <c r="G98" s="107" t="s">
        <v>87</v>
      </c>
      <c r="H98" s="93">
        <f>+H80</f>
        <v>43465</v>
      </c>
      <c r="I98" s="93">
        <f>+I80</f>
        <v>43830</v>
      </c>
      <c r="J98" s="93">
        <f t="shared" ref="J98:M98" si="2">+J80</f>
        <v>44195</v>
      </c>
      <c r="K98" s="93">
        <f t="shared" si="2"/>
        <v>44560</v>
      </c>
      <c r="L98" s="93">
        <f t="shared" si="2"/>
        <v>44925</v>
      </c>
      <c r="M98" s="93">
        <f t="shared" si="2"/>
        <v>45290</v>
      </c>
    </row>
    <row r="99" spans="1:22" ht="21.75" customHeight="1" thickBot="1" x14ac:dyDescent="0.55000000000000004">
      <c r="A99" s="4">
        <f>ROW()</f>
        <v>99</v>
      </c>
      <c r="B99" s="33" t="s">
        <v>48</v>
      </c>
      <c r="C99" s="44"/>
      <c r="D99" s="45"/>
      <c r="E99" s="44"/>
      <c r="F99" s="44"/>
      <c r="G99" s="56"/>
      <c r="H99" s="133"/>
      <c r="I99" s="133"/>
      <c r="J99" s="133"/>
      <c r="K99" s="133"/>
      <c r="L99" s="133"/>
      <c r="M99" s="133"/>
    </row>
    <row r="100" spans="1:22" ht="21.75" customHeight="1" thickTop="1" x14ac:dyDescent="0.5">
      <c r="A100" s="4">
        <f>ROW()</f>
        <v>100</v>
      </c>
      <c r="B100" t="s">
        <v>49</v>
      </c>
      <c r="C100" s="44"/>
      <c r="D100" s="45"/>
      <c r="E100" s="44"/>
      <c r="F100" s="44"/>
      <c r="I100" s="16"/>
      <c r="J100" s="16"/>
      <c r="K100" s="16"/>
      <c r="L100" s="16"/>
      <c r="M100" s="16"/>
    </row>
    <row r="101" spans="1:22" ht="15.7" customHeight="1" x14ac:dyDescent="0.5">
      <c r="A101" s="4">
        <f>ROW()</f>
        <v>101</v>
      </c>
      <c r="C101" s="44"/>
      <c r="D101" s="45"/>
      <c r="E101" s="44"/>
      <c r="F101" s="44"/>
      <c r="G101" s="44"/>
      <c r="H101" s="44"/>
      <c r="I101" s="44"/>
      <c r="J101" s="44"/>
      <c r="K101" s="44"/>
      <c r="L101" s="44"/>
      <c r="M101" s="44"/>
      <c r="V101" s="44"/>
    </row>
    <row r="102" spans="1:22" ht="21.75" customHeight="1" x14ac:dyDescent="0.5">
      <c r="A102" s="4">
        <f>ROW()</f>
        <v>102</v>
      </c>
      <c r="B102" s="33" t="s">
        <v>50</v>
      </c>
      <c r="C102" s="44"/>
      <c r="D102" s="56"/>
      <c r="E102" s="56"/>
      <c r="F102" s="56"/>
      <c r="G102" s="91">
        <v>0.55000000000000004</v>
      </c>
      <c r="H102" s="92"/>
      <c r="I102" s="92"/>
      <c r="J102" s="92"/>
      <c r="K102" s="92"/>
      <c r="L102" s="92"/>
      <c r="M102" s="92"/>
    </row>
    <row r="103" spans="1:22" ht="21.75" customHeight="1" x14ac:dyDescent="0.5">
      <c r="A103" s="4">
        <f>ROW()</f>
        <v>103</v>
      </c>
      <c r="B103" s="33" t="s">
        <v>51</v>
      </c>
      <c r="C103" s="44"/>
      <c r="H103" s="132"/>
      <c r="I103" s="132"/>
      <c r="J103" s="132"/>
      <c r="K103" s="132"/>
      <c r="L103" s="132"/>
      <c r="M103" s="132"/>
    </row>
    <row r="104" spans="1:22" ht="21.75" customHeight="1" thickBot="1" x14ac:dyDescent="0.55000000000000004">
      <c r="A104" s="4">
        <f>ROW()</f>
        <v>104</v>
      </c>
      <c r="B104" t="s">
        <v>52</v>
      </c>
      <c r="C104" s="44"/>
      <c r="H104" s="129"/>
      <c r="I104" s="129"/>
      <c r="J104" s="129"/>
      <c r="K104" s="129"/>
      <c r="L104" s="129"/>
      <c r="M104" s="129"/>
    </row>
    <row r="105" spans="1:22" ht="11.7" customHeight="1" thickTop="1" x14ac:dyDescent="0.5">
      <c r="A105" s="4">
        <f>ROW()</f>
        <v>105</v>
      </c>
      <c r="C105" s="44"/>
    </row>
    <row r="106" spans="1:22" ht="21.75" customHeight="1" thickBot="1" x14ac:dyDescent="0.55000000000000004">
      <c r="A106" s="4">
        <f>ROW()</f>
        <v>106</v>
      </c>
      <c r="B106" s="33" t="s">
        <v>53</v>
      </c>
      <c r="C106" s="44"/>
      <c r="D106" s="56"/>
      <c r="E106" s="56"/>
      <c r="F106" s="56"/>
      <c r="G106" s="91">
        <v>0.2</v>
      </c>
      <c r="H106" s="75"/>
      <c r="I106" s="75"/>
      <c r="J106" s="75"/>
      <c r="K106" s="75"/>
      <c r="L106" s="75"/>
      <c r="M106" s="75"/>
    </row>
    <row r="107" spans="1:22" ht="21.75" customHeight="1" thickBot="1" x14ac:dyDescent="0.55000000000000004">
      <c r="A107" s="4">
        <f>ROW()</f>
        <v>107</v>
      </c>
      <c r="B107" s="33" t="s">
        <v>54</v>
      </c>
      <c r="C107" s="44"/>
      <c r="H107" s="130"/>
      <c r="I107" s="130"/>
      <c r="J107" s="130"/>
      <c r="K107" s="130"/>
      <c r="L107" s="130"/>
      <c r="M107" s="130"/>
    </row>
    <row r="108" spans="1:22" ht="21.75" customHeight="1" thickTop="1" x14ac:dyDescent="0.5">
      <c r="A108" s="4">
        <f>ROW()</f>
        <v>108</v>
      </c>
      <c r="B108" t="s">
        <v>55</v>
      </c>
      <c r="C108" s="44"/>
      <c r="D108" s="73"/>
      <c r="H108" s="20"/>
      <c r="I108" s="20"/>
      <c r="J108" s="20"/>
      <c r="K108" s="20"/>
      <c r="L108" s="20"/>
      <c r="M108" s="20"/>
    </row>
    <row r="109" spans="1:22" ht="14.45" customHeight="1" x14ac:dyDescent="0.5">
      <c r="A109" s="4">
        <f>ROW()</f>
        <v>109</v>
      </c>
      <c r="C109" s="73"/>
      <c r="D109" s="73"/>
    </row>
    <row r="110" spans="1:22" ht="21.75" customHeight="1" x14ac:dyDescent="0.5">
      <c r="A110" s="4">
        <f>ROW()</f>
        <v>110</v>
      </c>
      <c r="B110" t="s">
        <v>56</v>
      </c>
      <c r="C110" s="73"/>
      <c r="D110" s="73"/>
      <c r="G110" s="91">
        <v>0.05</v>
      </c>
      <c r="I110" s="68"/>
      <c r="J110" s="68"/>
      <c r="K110" s="68"/>
      <c r="L110" s="68"/>
      <c r="M110" s="68"/>
    </row>
    <row r="111" spans="1:22" ht="21.75" customHeight="1" x14ac:dyDescent="0.5">
      <c r="A111" s="4">
        <f>ROW()</f>
        <v>111</v>
      </c>
      <c r="B111" s="33" t="s">
        <v>57</v>
      </c>
      <c r="C111" s="73"/>
      <c r="D111" s="73"/>
      <c r="I111" s="19"/>
      <c r="J111" s="19"/>
      <c r="K111" s="19"/>
      <c r="L111" s="19"/>
      <c r="M111" s="19"/>
    </row>
    <row r="112" spans="1:22" ht="21.75" customHeight="1" thickBot="1" x14ac:dyDescent="0.55000000000000004">
      <c r="A112" s="4">
        <f>ROW()</f>
        <v>112</v>
      </c>
      <c r="B112" t="s">
        <v>58</v>
      </c>
      <c r="C112" s="73"/>
      <c r="D112" s="73"/>
      <c r="I112" s="75"/>
      <c r="J112" s="75"/>
      <c r="K112" s="75"/>
      <c r="L112" s="75"/>
      <c r="M112" s="75"/>
    </row>
    <row r="113" spans="1:28" ht="21.75" customHeight="1" thickBot="1" x14ac:dyDescent="0.55000000000000004">
      <c r="A113" s="4">
        <f>ROW()</f>
        <v>113</v>
      </c>
      <c r="B113" s="33" t="s">
        <v>59</v>
      </c>
      <c r="C113" s="73"/>
      <c r="D113" s="73"/>
      <c r="I113" s="77"/>
      <c r="J113" s="77"/>
      <c r="K113" s="77"/>
      <c r="L113" s="77"/>
      <c r="M113" s="77"/>
    </row>
    <row r="114" spans="1:28" ht="16" customHeight="1" thickTop="1" x14ac:dyDescent="0.5">
      <c r="A114" s="4">
        <f>ROW()</f>
        <v>114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V114" s="38"/>
      <c r="W114" s="38"/>
      <c r="X114" s="38"/>
      <c r="Y114" s="38"/>
      <c r="Z114" s="38"/>
      <c r="AA114" s="38"/>
      <c r="AB114" s="38"/>
    </row>
    <row r="115" spans="1:28" ht="21.75" customHeight="1" x14ac:dyDescent="0.5">
      <c r="A115" s="4">
        <f>ROW()</f>
        <v>115</v>
      </c>
      <c r="B115" s="33" t="s">
        <v>60</v>
      </c>
      <c r="C115" s="38"/>
    </row>
    <row r="116" spans="1:28" ht="21.75" customHeight="1" x14ac:dyDescent="0.5">
      <c r="A116" s="4">
        <f>ROW()</f>
        <v>116</v>
      </c>
      <c r="B116" t="str">
        <f>+B7</f>
        <v>Bank Loan</v>
      </c>
      <c r="C116" s="38"/>
      <c r="I116" s="55"/>
      <c r="J116" s="55"/>
      <c r="K116" s="55"/>
      <c r="L116" s="55"/>
      <c r="M116" s="55"/>
    </row>
    <row r="117" spans="1:28" ht="21.75" customHeight="1" x14ac:dyDescent="0.5">
      <c r="A117" s="4">
        <f>ROW()</f>
        <v>117</v>
      </c>
      <c r="B117" t="str">
        <f>+B8</f>
        <v>Mezzanine Loan</v>
      </c>
      <c r="C117" s="38"/>
      <c r="I117" s="55"/>
      <c r="J117" s="55"/>
      <c r="K117" s="55"/>
      <c r="L117" s="55"/>
      <c r="M117" s="55"/>
    </row>
    <row r="118" spans="1:28" ht="21.75" customHeight="1" thickBot="1" x14ac:dyDescent="0.55000000000000004">
      <c r="A118" s="4">
        <f>ROW()</f>
        <v>118</v>
      </c>
      <c r="B118" t="s">
        <v>61</v>
      </c>
      <c r="C118" s="38"/>
      <c r="I118" s="76"/>
      <c r="J118" s="76"/>
      <c r="K118" s="76"/>
      <c r="L118" s="76"/>
      <c r="M118" s="76"/>
    </row>
    <row r="119" spans="1:28" ht="21.75" customHeight="1" thickTop="1" x14ac:dyDescent="0.5">
      <c r="A119" s="4">
        <f>ROW()</f>
        <v>119</v>
      </c>
      <c r="B119" s="26" t="s">
        <v>62</v>
      </c>
      <c r="C119" s="38"/>
      <c r="I119" s="105"/>
      <c r="J119" s="105"/>
      <c r="K119" s="105"/>
      <c r="L119" s="105"/>
      <c r="M119" s="105"/>
    </row>
    <row r="120" spans="1:28" ht="21.75" customHeight="1" x14ac:dyDescent="0.5">
      <c r="A120" s="4">
        <f>ROW()</f>
        <v>120</v>
      </c>
      <c r="B120" t="s">
        <v>63</v>
      </c>
      <c r="C120" s="38"/>
      <c r="I120" s="106"/>
      <c r="J120" s="106"/>
      <c r="K120" s="106"/>
      <c r="L120" s="106"/>
      <c r="M120" s="106"/>
    </row>
    <row r="121" spans="1:28" ht="21.75" customHeight="1" x14ac:dyDescent="0.5">
      <c r="A121" s="4">
        <f>ROW()</f>
        <v>121</v>
      </c>
      <c r="B121" t="s">
        <v>64</v>
      </c>
      <c r="C121" s="38"/>
      <c r="I121" s="105"/>
      <c r="J121" s="105"/>
      <c r="K121" s="105"/>
      <c r="L121" s="105"/>
      <c r="M121" s="105"/>
    </row>
    <row r="122" spans="1:28" ht="21.75" customHeight="1" thickBot="1" x14ac:dyDescent="0.55000000000000004">
      <c r="A122" s="4">
        <f>ROW()</f>
        <v>122</v>
      </c>
      <c r="B122" s="33" t="s">
        <v>65</v>
      </c>
      <c r="C122" s="38"/>
      <c r="I122" s="131"/>
      <c r="J122" s="131"/>
      <c r="K122" s="131"/>
      <c r="L122" s="131"/>
      <c r="M122" s="131"/>
    </row>
    <row r="123" spans="1:28" ht="21.75" customHeight="1" thickTop="1" x14ac:dyDescent="0.5">
      <c r="B123" s="33"/>
      <c r="C123" s="38"/>
    </row>
    <row r="124" spans="1:28" ht="21.75" customHeight="1" x14ac:dyDescent="0.55000000000000004">
      <c r="A124" s="4">
        <f>ROW()</f>
        <v>124</v>
      </c>
      <c r="B124" s="42" t="s">
        <v>66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28" ht="21.75" customHeight="1" x14ac:dyDescent="0.5">
      <c r="A125" s="4">
        <f>ROW()</f>
        <v>125</v>
      </c>
      <c r="B125" s="43"/>
      <c r="C125" s="44"/>
      <c r="D125" s="45"/>
      <c r="E125" s="44"/>
      <c r="F125" s="44"/>
      <c r="G125" s="44"/>
      <c r="H125" s="44"/>
      <c r="I125" s="149" t="s">
        <v>47</v>
      </c>
      <c r="J125" s="149"/>
      <c r="K125" s="149"/>
      <c r="L125" s="149"/>
      <c r="M125" s="149"/>
    </row>
    <row r="126" spans="1:28" ht="21.75" customHeight="1" x14ac:dyDescent="0.5">
      <c r="A126" s="4">
        <f>ROW()</f>
        <v>126</v>
      </c>
      <c r="C126" s="44"/>
      <c r="D126" s="45"/>
      <c r="E126" s="44"/>
      <c r="F126" s="44"/>
      <c r="G126" s="107" t="s">
        <v>87</v>
      </c>
      <c r="I126" s="93">
        <f>+I98</f>
        <v>43830</v>
      </c>
      <c r="J126" s="93">
        <f>+J98</f>
        <v>44195</v>
      </c>
      <c r="K126" s="93">
        <f>+K98</f>
        <v>44560</v>
      </c>
      <c r="L126" s="93">
        <f>+L98</f>
        <v>44925</v>
      </c>
      <c r="M126" s="93">
        <f>+M98</f>
        <v>45290</v>
      </c>
    </row>
    <row r="127" spans="1:28" ht="21.75" customHeight="1" x14ac:dyDescent="0.5">
      <c r="A127" s="4">
        <f>ROW()</f>
        <v>127</v>
      </c>
      <c r="B127" t="s">
        <v>67</v>
      </c>
      <c r="C127" s="44"/>
      <c r="D127" s="45"/>
      <c r="E127" s="44"/>
      <c r="F127" s="44"/>
      <c r="G127" s="74"/>
      <c r="I127" s="79"/>
      <c r="J127" s="79"/>
      <c r="K127" s="79"/>
      <c r="L127" s="79"/>
      <c r="M127" s="79"/>
    </row>
    <row r="128" spans="1:28" ht="21.75" customHeight="1" x14ac:dyDescent="0.5">
      <c r="A128" s="4">
        <f>ROW()</f>
        <v>128</v>
      </c>
      <c r="B128" t="s">
        <v>56</v>
      </c>
      <c r="C128" s="78"/>
      <c r="D128" s="45"/>
      <c r="E128" s="44"/>
      <c r="F128" s="44"/>
      <c r="G128" s="74"/>
      <c r="I128" s="80"/>
      <c r="J128" s="80"/>
      <c r="K128" s="80"/>
      <c r="L128" s="80"/>
      <c r="M128" s="80"/>
    </row>
    <row r="129" spans="1:22" ht="21.75" customHeight="1" x14ac:dyDescent="0.5">
      <c r="A129" s="4">
        <f>ROW()</f>
        <v>129</v>
      </c>
      <c r="B129" t="s">
        <v>68</v>
      </c>
      <c r="C129" s="78"/>
      <c r="D129" s="45"/>
      <c r="E129" s="44"/>
      <c r="F129" s="44"/>
      <c r="G129" s="74"/>
      <c r="I129" s="80"/>
      <c r="J129" s="80"/>
      <c r="K129" s="80"/>
      <c r="L129" s="80"/>
      <c r="M129" s="80"/>
    </row>
    <row r="130" spans="1:22" ht="21.75" customHeight="1" thickBot="1" x14ac:dyDescent="0.55000000000000004">
      <c r="A130" s="4">
        <f>ROW()</f>
        <v>130</v>
      </c>
      <c r="B130" t="s">
        <v>69</v>
      </c>
      <c r="C130" s="78"/>
      <c r="G130" s="91">
        <v>0.05</v>
      </c>
      <c r="I130" s="81"/>
      <c r="J130" s="81"/>
      <c r="K130" s="81"/>
      <c r="L130" s="81"/>
      <c r="M130" s="81"/>
    </row>
    <row r="131" spans="1:22" ht="21.75" customHeight="1" thickBot="1" x14ac:dyDescent="0.55000000000000004">
      <c r="A131" s="4">
        <f>ROW()</f>
        <v>131</v>
      </c>
      <c r="B131" s="33" t="s">
        <v>70</v>
      </c>
      <c r="C131" s="78"/>
      <c r="H131" s="109"/>
      <c r="I131" s="82"/>
      <c r="J131" s="82"/>
      <c r="K131" s="82"/>
      <c r="L131" s="82"/>
      <c r="M131" s="82"/>
    </row>
    <row r="132" spans="1:22" ht="21.75" customHeight="1" thickTop="1" x14ac:dyDescent="0.5">
      <c r="A132" s="4">
        <f>ROW()</f>
        <v>132</v>
      </c>
      <c r="C132" s="78"/>
      <c r="H132" s="110"/>
      <c r="I132" s="74"/>
      <c r="J132" s="74"/>
      <c r="K132" s="74"/>
      <c r="L132" s="74"/>
      <c r="M132" s="74"/>
      <c r="V132" s="74"/>
    </row>
    <row r="133" spans="1:22" ht="21.75" customHeight="1" x14ac:dyDescent="0.5">
      <c r="A133" s="4">
        <f>ROW()</f>
        <v>133</v>
      </c>
      <c r="B133" s="83" t="s">
        <v>71</v>
      </c>
      <c r="C133" s="78"/>
      <c r="H133" s="110"/>
      <c r="I133" s="74"/>
      <c r="J133" s="74"/>
      <c r="K133" s="74"/>
      <c r="L133" s="74"/>
      <c r="M133" s="74"/>
      <c r="V133" s="74"/>
    </row>
    <row r="134" spans="1:22" ht="21.75" customHeight="1" thickBot="1" x14ac:dyDescent="0.55000000000000004">
      <c r="A134" s="4">
        <f>ROW()</f>
        <v>134</v>
      </c>
      <c r="B134" t="s">
        <v>72</v>
      </c>
      <c r="C134" s="78"/>
      <c r="D134" s="84"/>
      <c r="E134" s="84"/>
      <c r="F134" s="84"/>
      <c r="G134" s="91">
        <v>0.01</v>
      </c>
      <c r="H134" s="110"/>
      <c r="I134" s="85"/>
      <c r="J134" s="85"/>
      <c r="K134" s="85"/>
      <c r="L134" s="85"/>
      <c r="M134" s="85"/>
    </row>
    <row r="135" spans="1:22" ht="21.75" customHeight="1" thickBot="1" x14ac:dyDescent="0.55000000000000004">
      <c r="A135" s="4">
        <f>ROW()</f>
        <v>135</v>
      </c>
      <c r="B135" s="33" t="s">
        <v>73</v>
      </c>
      <c r="C135" s="78"/>
      <c r="H135" s="110"/>
      <c r="I135" s="82"/>
      <c r="J135" s="82"/>
      <c r="K135" s="82"/>
      <c r="L135" s="82"/>
      <c r="M135" s="82"/>
    </row>
    <row r="136" spans="1:22" ht="21.75" customHeight="1" thickTop="1" x14ac:dyDescent="0.5">
      <c r="A136" s="4">
        <f>ROW()</f>
        <v>136</v>
      </c>
      <c r="C136" s="78"/>
      <c r="H136" s="110"/>
      <c r="I136" s="74"/>
      <c r="J136" s="74"/>
      <c r="K136" s="74"/>
      <c r="L136" s="74"/>
      <c r="M136" s="74"/>
      <c r="V136" s="74"/>
    </row>
    <row r="137" spans="1:22" ht="21.75" customHeight="1" x14ac:dyDescent="0.5">
      <c r="A137" s="4">
        <f>ROW()</f>
        <v>137</v>
      </c>
      <c r="B137" s="83" t="s">
        <v>74</v>
      </c>
      <c r="C137" s="78"/>
      <c r="H137" s="110"/>
      <c r="I137" s="74"/>
      <c r="J137" s="74"/>
      <c r="K137" s="74"/>
      <c r="L137" s="74"/>
      <c r="M137" s="74"/>
      <c r="V137" s="74"/>
    </row>
    <row r="138" spans="1:22" ht="21.75" customHeight="1" thickBot="1" x14ac:dyDescent="0.55000000000000004">
      <c r="A138" s="4">
        <f>ROW()</f>
        <v>138</v>
      </c>
      <c r="B138" t="s">
        <v>75</v>
      </c>
      <c r="C138" s="78"/>
      <c r="D138" s="84"/>
      <c r="E138" s="84"/>
      <c r="F138" s="84"/>
      <c r="G138" s="91">
        <v>0.05</v>
      </c>
      <c r="H138" s="110"/>
      <c r="I138" s="86"/>
      <c r="J138" s="86"/>
      <c r="K138" s="86"/>
      <c r="L138" s="86"/>
      <c r="M138" s="86"/>
    </row>
    <row r="139" spans="1:22" ht="21.75" customHeight="1" thickBot="1" x14ac:dyDescent="0.55000000000000004">
      <c r="A139" s="4">
        <f>ROW()</f>
        <v>139</v>
      </c>
      <c r="B139" s="33" t="s">
        <v>76</v>
      </c>
      <c r="C139" s="78"/>
      <c r="H139" s="110"/>
      <c r="I139" s="82"/>
      <c r="J139" s="82"/>
      <c r="K139" s="82"/>
      <c r="L139" s="82"/>
      <c r="M139" s="82"/>
    </row>
    <row r="140" spans="1:22" ht="21.75" customHeight="1" thickTop="1" thickBot="1" x14ac:dyDescent="0.55000000000000004">
      <c r="A140" s="4">
        <f>ROW()</f>
        <v>140</v>
      </c>
      <c r="C140" s="78"/>
      <c r="H140" s="110"/>
      <c r="I140" s="87"/>
      <c r="J140" s="87"/>
      <c r="K140" s="87"/>
      <c r="L140" s="87"/>
      <c r="M140" s="87"/>
      <c r="V140" s="74"/>
    </row>
    <row r="141" spans="1:22" ht="21.75" customHeight="1" thickBot="1" x14ac:dyDescent="0.55000000000000004">
      <c r="A141" s="4">
        <f>ROW()</f>
        <v>141</v>
      </c>
      <c r="B141" s="33" t="s">
        <v>77</v>
      </c>
      <c r="C141" s="78"/>
      <c r="H141" s="110"/>
      <c r="I141" s="82"/>
      <c r="J141" s="82"/>
      <c r="K141" s="82"/>
      <c r="L141" s="82"/>
      <c r="M141" s="82"/>
    </row>
    <row r="142" spans="1:22" ht="21.75" customHeight="1" thickTop="1" x14ac:dyDescent="0.5">
      <c r="A142" s="4">
        <f>ROW()</f>
        <v>142</v>
      </c>
      <c r="C142" s="78"/>
      <c r="H142" s="110"/>
      <c r="I142" s="74"/>
      <c r="J142" s="74"/>
      <c r="K142" s="74"/>
      <c r="L142" s="74"/>
      <c r="M142" s="74"/>
      <c r="V142" s="74"/>
    </row>
    <row r="143" spans="1:22" ht="21.75" customHeight="1" x14ac:dyDescent="0.5">
      <c r="A143" s="4">
        <f>ROW()</f>
        <v>143</v>
      </c>
      <c r="B143" s="83" t="s">
        <v>78</v>
      </c>
      <c r="C143" s="78"/>
      <c r="H143" s="110"/>
      <c r="I143" s="74"/>
      <c r="J143" s="74"/>
      <c r="K143" s="74"/>
      <c r="L143" s="74"/>
      <c r="M143" s="74"/>
      <c r="V143" s="74"/>
    </row>
    <row r="144" spans="1:22" ht="21.75" customHeight="1" x14ac:dyDescent="0.5">
      <c r="A144" s="4">
        <f>ROW()</f>
        <v>144</v>
      </c>
      <c r="B144" t="str">
        <f>+B7</f>
        <v>Bank Loan</v>
      </c>
      <c r="C144" s="78"/>
      <c r="H144" s="74"/>
      <c r="I144" s="88"/>
      <c r="J144" s="88"/>
      <c r="K144" s="88"/>
      <c r="L144" s="88"/>
      <c r="M144" s="88"/>
    </row>
    <row r="145" spans="1:26" ht="21.75" customHeight="1" x14ac:dyDescent="0.5">
      <c r="A145" s="4">
        <f>ROW()</f>
        <v>145</v>
      </c>
      <c r="B145" t="str">
        <f>+B8</f>
        <v>Mezzanine Loan</v>
      </c>
      <c r="C145" s="78"/>
      <c r="H145" s="74"/>
      <c r="I145" s="88"/>
      <c r="J145" s="88"/>
      <c r="K145" s="88"/>
      <c r="L145" s="88"/>
      <c r="M145" s="88"/>
    </row>
    <row r="146" spans="1:26" ht="21.75" customHeight="1" thickBot="1" x14ac:dyDescent="0.55000000000000004">
      <c r="A146" s="4">
        <f>ROW()</f>
        <v>146</v>
      </c>
      <c r="B146" s="33" t="s">
        <v>79</v>
      </c>
      <c r="C146" s="78"/>
      <c r="H146" s="74"/>
      <c r="I146" s="82"/>
      <c r="J146" s="82"/>
      <c r="K146" s="82"/>
      <c r="L146" s="82"/>
      <c r="M146" s="82"/>
    </row>
    <row r="147" spans="1:26" ht="21.75" customHeight="1" thickTop="1" x14ac:dyDescent="0.5">
      <c r="A147" s="4">
        <f>ROW()</f>
        <v>147</v>
      </c>
      <c r="C147" s="78"/>
      <c r="H147" s="74"/>
      <c r="I147" s="74"/>
      <c r="J147" s="74"/>
      <c r="K147" s="74"/>
      <c r="L147" s="74"/>
      <c r="M147" s="74"/>
      <c r="V147" s="74"/>
    </row>
    <row r="148" spans="1:26" ht="21.75" customHeight="1" thickBot="1" x14ac:dyDescent="0.55000000000000004">
      <c r="A148" s="4">
        <f>ROW()</f>
        <v>148</v>
      </c>
      <c r="B148" s="26" t="s">
        <v>80</v>
      </c>
      <c r="C148" s="78"/>
      <c r="H148" s="74"/>
      <c r="I148" s="86"/>
      <c r="J148" s="86"/>
      <c r="K148" s="86"/>
      <c r="L148" s="86"/>
      <c r="M148" s="86"/>
    </row>
    <row r="149" spans="1:26" ht="21.75" customHeight="1" thickBot="1" x14ac:dyDescent="0.55000000000000004">
      <c r="A149" s="4">
        <f>ROW()</f>
        <v>149</v>
      </c>
      <c r="B149" s="33" t="s">
        <v>81</v>
      </c>
      <c r="C149" s="78"/>
      <c r="H149" s="74"/>
      <c r="I149" s="82"/>
      <c r="J149" s="82"/>
      <c r="K149" s="82"/>
      <c r="L149" s="82"/>
      <c r="M149" s="82"/>
    </row>
    <row r="150" spans="1:26" ht="21.75" customHeight="1" thickTop="1" thickBot="1" x14ac:dyDescent="0.55000000000000004">
      <c r="A150" s="4">
        <f>ROW()</f>
        <v>150</v>
      </c>
      <c r="B150" s="26"/>
      <c r="C150" s="78"/>
      <c r="H150" s="74"/>
      <c r="I150" s="87"/>
      <c r="J150" s="87"/>
      <c r="K150" s="87"/>
      <c r="L150" s="87"/>
      <c r="M150" s="87"/>
      <c r="V150" s="74"/>
      <c r="W150" s="74"/>
      <c r="X150" s="74"/>
      <c r="Y150" s="74"/>
      <c r="Z150" s="74"/>
    </row>
    <row r="151" spans="1:26" ht="21.75" customHeight="1" thickBot="1" x14ac:dyDescent="0.55000000000000004">
      <c r="A151" s="4">
        <f>ROW()</f>
        <v>151</v>
      </c>
      <c r="B151" s="108" t="s">
        <v>82</v>
      </c>
      <c r="C151" s="78"/>
      <c r="H151" s="74"/>
      <c r="I151" s="82"/>
      <c r="J151" s="82"/>
      <c r="K151" s="82"/>
      <c r="L151" s="82"/>
      <c r="M151" s="82"/>
    </row>
    <row r="152" spans="1:26" ht="21.75" customHeight="1" thickTop="1" thickBot="1" x14ac:dyDescent="0.55000000000000004">
      <c r="A152" s="4">
        <f>ROW()</f>
        <v>152</v>
      </c>
      <c r="B152" t="s">
        <v>113</v>
      </c>
      <c r="C152" s="78"/>
      <c r="H152" s="74"/>
      <c r="I152" s="74"/>
      <c r="J152" s="74"/>
      <c r="K152" s="74"/>
      <c r="L152" s="74"/>
      <c r="M152" s="82"/>
      <c r="V152" s="74"/>
    </row>
    <row r="153" spans="1:26" ht="21.75" customHeight="1" thickTop="1" thickBot="1" x14ac:dyDescent="0.55000000000000004">
      <c r="A153" s="4">
        <f>ROW()</f>
        <v>153</v>
      </c>
      <c r="B153" t="s">
        <v>114</v>
      </c>
      <c r="C153" s="78"/>
      <c r="M153" s="82"/>
    </row>
    <row r="154" spans="1:26" ht="21.75" customHeight="1" thickTop="1" thickBot="1" x14ac:dyDescent="0.55000000000000004">
      <c r="B154" t="s">
        <v>115</v>
      </c>
      <c r="C154" s="78"/>
      <c r="M154" s="82"/>
    </row>
    <row r="155" spans="1:26" ht="21.75" customHeight="1" thickTop="1" thickBot="1" x14ac:dyDescent="0.65">
      <c r="A155" s="4">
        <f>ROW()</f>
        <v>155</v>
      </c>
      <c r="B155" t="s">
        <v>116</v>
      </c>
      <c r="C155" s="78"/>
      <c r="F155" s="138"/>
      <c r="G155" s="139"/>
      <c r="H155" s="88"/>
      <c r="I155" s="88"/>
      <c r="J155" s="88"/>
      <c r="K155" s="88"/>
      <c r="L155" s="88"/>
      <c r="M155" s="82"/>
    </row>
    <row r="156" spans="1:26" ht="21.75" customHeight="1" thickTop="1" x14ac:dyDescent="0.5">
      <c r="A156" s="4">
        <f>ROW()</f>
        <v>156</v>
      </c>
      <c r="B156" s="7"/>
      <c r="C156" s="5"/>
      <c r="D156" s="5"/>
      <c r="E156" s="5"/>
      <c r="F156" s="5"/>
      <c r="G156" s="5"/>
    </row>
    <row r="157" spans="1:26" ht="21.75" customHeight="1" x14ac:dyDescent="0.55000000000000004">
      <c r="A157" s="4">
        <f>ROW()</f>
        <v>157</v>
      </c>
      <c r="B157" s="42" t="s">
        <v>117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26" ht="21.75" customHeight="1" x14ac:dyDescent="0.5">
      <c r="A158" s="4">
        <f>ROW()</f>
        <v>158</v>
      </c>
      <c r="B158" s="43"/>
      <c r="C158" s="44"/>
      <c r="D158" s="45"/>
      <c r="E158" s="44"/>
      <c r="F158" s="44"/>
      <c r="G158" s="44"/>
      <c r="H158" s="44"/>
      <c r="I158" s="149" t="s">
        <v>47</v>
      </c>
      <c r="J158" s="149"/>
      <c r="K158" s="149"/>
      <c r="L158" s="149"/>
      <c r="M158" s="149"/>
    </row>
    <row r="159" spans="1:26" ht="21.75" customHeight="1" x14ac:dyDescent="0.5">
      <c r="A159" s="4">
        <f>ROW()</f>
        <v>159</v>
      </c>
      <c r="C159" s="44"/>
      <c r="D159" s="45"/>
      <c r="E159" s="44"/>
      <c r="F159" s="44"/>
      <c r="G159" s="44"/>
      <c r="H159" s="44"/>
      <c r="I159" s="93">
        <f>+I126</f>
        <v>43830</v>
      </c>
      <c r="J159" s="93">
        <f t="shared" ref="J159:M159" si="3">+J126</f>
        <v>44195</v>
      </c>
      <c r="K159" s="93">
        <f t="shared" si="3"/>
        <v>44560</v>
      </c>
      <c r="L159" s="93">
        <f t="shared" si="3"/>
        <v>44925</v>
      </c>
      <c r="M159" s="93">
        <f t="shared" si="3"/>
        <v>45290</v>
      </c>
    </row>
    <row r="160" spans="1:26" ht="21.75" customHeight="1" x14ac:dyDescent="0.5">
      <c r="A160" s="4">
        <f>ROW()</f>
        <v>160</v>
      </c>
      <c r="G160" s="44"/>
      <c r="H160" s="44"/>
    </row>
    <row r="161" spans="1:13" x14ac:dyDescent="0.5">
      <c r="A161" s="4">
        <f>ROW()</f>
        <v>161</v>
      </c>
      <c r="B161" s="83" t="s">
        <v>118</v>
      </c>
      <c r="C161" s="140"/>
      <c r="D161" s="140"/>
      <c r="E161" s="141"/>
      <c r="F161" s="141"/>
      <c r="G161" s="141"/>
      <c r="H161" s="44"/>
      <c r="I161" s="73"/>
    </row>
    <row r="162" spans="1:13" x14ac:dyDescent="0.5">
      <c r="A162" s="4">
        <f>ROW()</f>
        <v>162</v>
      </c>
      <c r="B162" t="s">
        <v>119</v>
      </c>
      <c r="C162" t="s">
        <v>120</v>
      </c>
      <c r="D162" s="140"/>
      <c r="E162" s="141"/>
      <c r="F162" s="73"/>
      <c r="G162" s="141"/>
      <c r="H162" s="44"/>
      <c r="I162" s="73"/>
      <c r="J162" s="73"/>
      <c r="K162" s="73"/>
      <c r="L162" s="73"/>
      <c r="M162" s="73"/>
    </row>
    <row r="163" spans="1:13" ht="13.5" customHeight="1" x14ac:dyDescent="0.5">
      <c r="A163" s="4">
        <f>ROW()</f>
        <v>163</v>
      </c>
      <c r="C163" s="141"/>
      <c r="D163" s="73"/>
      <c r="F163" s="73"/>
      <c r="G163" s="141"/>
      <c r="H163" s="44"/>
    </row>
    <row r="164" spans="1:13" x14ac:dyDescent="0.5">
      <c r="A164" s="4">
        <f>ROW()</f>
        <v>164</v>
      </c>
      <c r="B164" s="83" t="s">
        <v>121</v>
      </c>
      <c r="C164" s="141"/>
      <c r="D164" s="140"/>
      <c r="F164" s="140"/>
      <c r="G164" s="141"/>
      <c r="H164" s="44"/>
    </row>
    <row r="165" spans="1:13" x14ac:dyDescent="0.5">
      <c r="A165" s="4">
        <f>ROW()</f>
        <v>165</v>
      </c>
      <c r="B165" s="33" t="s">
        <v>122</v>
      </c>
      <c r="C165" s="141" t="s">
        <v>123</v>
      </c>
      <c r="D165" s="142"/>
      <c r="E165" s="143"/>
      <c r="F165" s="142"/>
      <c r="G165" s="141"/>
      <c r="H165" s="44"/>
      <c r="I165" s="23"/>
      <c r="J165" s="23"/>
      <c r="K165" s="23"/>
      <c r="L165" s="23"/>
      <c r="M165" s="23"/>
    </row>
    <row r="166" spans="1:13" x14ac:dyDescent="0.5">
      <c r="A166" s="4">
        <f>ROW()</f>
        <v>166</v>
      </c>
      <c r="B166" s="33" t="s">
        <v>124</v>
      </c>
      <c r="C166" t="s">
        <v>125</v>
      </c>
      <c r="D166" s="142"/>
      <c r="E166" s="143"/>
      <c r="F166" s="142"/>
      <c r="G166" s="141"/>
      <c r="H166" s="44"/>
      <c r="I166" s="23"/>
      <c r="J166" s="23"/>
      <c r="K166" s="23"/>
      <c r="L166" s="23"/>
      <c r="M166" s="23"/>
    </row>
    <row r="167" spans="1:13" x14ac:dyDescent="0.5">
      <c r="A167" s="4">
        <f>ROW()</f>
        <v>167</v>
      </c>
      <c r="C167" s="141"/>
      <c r="D167" s="144"/>
      <c r="E167" s="145"/>
      <c r="F167" s="144"/>
      <c r="G167" s="141"/>
      <c r="H167" s="44"/>
    </row>
    <row r="168" spans="1:13" x14ac:dyDescent="0.5">
      <c r="A168" s="4">
        <f>ROW()</f>
        <v>168</v>
      </c>
      <c r="B168" s="83" t="s">
        <v>126</v>
      </c>
      <c r="C168" s="141"/>
      <c r="D168" s="140"/>
      <c r="F168" s="140"/>
      <c r="G168" s="141"/>
      <c r="H168" s="44"/>
      <c r="I168" s="141"/>
    </row>
    <row r="169" spans="1:13" x14ac:dyDescent="0.5">
      <c r="A169" s="4">
        <f>ROW()</f>
        <v>169</v>
      </c>
      <c r="B169" t="s">
        <v>127</v>
      </c>
      <c r="C169" s="141" t="s">
        <v>128</v>
      </c>
      <c r="D169" s="73"/>
      <c r="F169" s="73"/>
      <c r="G169" s="141"/>
      <c r="H169" s="44"/>
      <c r="I169" s="146"/>
      <c r="J169" s="146"/>
      <c r="K169" s="146"/>
      <c r="L169" s="146"/>
      <c r="M169" s="146"/>
    </row>
    <row r="170" spans="1:13" x14ac:dyDescent="0.5">
      <c r="A170" s="4">
        <f>ROW()</f>
        <v>170</v>
      </c>
      <c r="B170" t="s">
        <v>129</v>
      </c>
      <c r="C170" s="141" t="s">
        <v>130</v>
      </c>
      <c r="D170" s="73"/>
      <c r="F170" s="73"/>
      <c r="G170" s="141"/>
      <c r="I170" s="146"/>
      <c r="J170" s="146"/>
      <c r="K170" s="146"/>
      <c r="L170" s="146"/>
      <c r="M170" s="146"/>
    </row>
    <row r="171" spans="1:13" ht="21.75" customHeight="1" x14ac:dyDescent="0.5">
      <c r="A171" s="4">
        <f>ROW()</f>
        <v>171</v>
      </c>
    </row>
    <row r="172" spans="1:13" ht="21.75" customHeight="1" x14ac:dyDescent="0.5">
      <c r="A172" s="4">
        <f>ROW()</f>
        <v>172</v>
      </c>
    </row>
    <row r="173" spans="1:13" ht="21.75" customHeight="1" x14ac:dyDescent="0.5">
      <c r="A173" s="4">
        <f>ROW()</f>
        <v>173</v>
      </c>
    </row>
    <row r="174" spans="1:13" ht="21.75" customHeight="1" x14ac:dyDescent="0.5">
      <c r="A174" s="4">
        <f>ROW()</f>
        <v>174</v>
      </c>
    </row>
    <row r="175" spans="1:13" ht="21.75" customHeight="1" x14ac:dyDescent="0.7">
      <c r="A175" s="4">
        <f>ROW()</f>
        <v>175</v>
      </c>
      <c r="B175" s="111" t="s">
        <v>97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1:13" ht="21.75" customHeight="1" x14ac:dyDescent="0.55000000000000004">
      <c r="A176" s="4">
        <f>ROW()</f>
        <v>176</v>
      </c>
      <c r="B176" s="127" t="s">
        <v>21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1:13" ht="21.75" customHeight="1" x14ac:dyDescent="0.5">
      <c r="A177" s="4">
        <f>ROW()</f>
        <v>177</v>
      </c>
      <c r="B177" s="115" t="s">
        <v>9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1:13" ht="30" customHeight="1" x14ac:dyDescent="0.5">
      <c r="A178" s="4">
        <f>ROW()</f>
        <v>178</v>
      </c>
      <c r="B178" s="112"/>
      <c r="C178" s="116"/>
      <c r="D178" s="116"/>
      <c r="E178" s="116"/>
      <c r="F178" s="116"/>
      <c r="G178" s="116"/>
      <c r="H178" s="126" t="s">
        <v>25</v>
      </c>
      <c r="I178" s="126"/>
      <c r="J178" s="126"/>
      <c r="K178" s="126"/>
      <c r="L178" s="126"/>
      <c r="M178" s="126"/>
    </row>
    <row r="179" spans="1:13" ht="21.75" customHeight="1" x14ac:dyDescent="0.5">
      <c r="A179" s="4">
        <f>ROW()</f>
        <v>179</v>
      </c>
      <c r="B179" s="112"/>
      <c r="C179" s="116"/>
      <c r="D179" s="116"/>
      <c r="E179" s="116"/>
      <c r="F179" s="116"/>
      <c r="G179" s="116"/>
      <c r="H179" s="128">
        <f>+H47</f>
        <v>43465</v>
      </c>
      <c r="I179" s="128">
        <f>+I126</f>
        <v>43830</v>
      </c>
      <c r="J179" s="128">
        <f>+J126</f>
        <v>44195</v>
      </c>
      <c r="K179" s="128">
        <f>+K126</f>
        <v>44560</v>
      </c>
      <c r="L179" s="128">
        <f>+L126</f>
        <v>44925</v>
      </c>
      <c r="M179" s="128">
        <f>+M126</f>
        <v>45290</v>
      </c>
    </row>
    <row r="180" spans="1:13" ht="21.75" customHeight="1" x14ac:dyDescent="0.5">
      <c r="A180" s="4">
        <f>ROW()</f>
        <v>180</v>
      </c>
      <c r="B180" s="117" t="s">
        <v>26</v>
      </c>
      <c r="C180" s="116"/>
      <c r="D180" s="116"/>
      <c r="E180" s="116"/>
      <c r="F180" s="116"/>
      <c r="G180" s="118"/>
      <c r="H180" s="119"/>
      <c r="I180" s="119"/>
      <c r="J180" s="119"/>
      <c r="K180" s="119"/>
      <c r="L180" s="119"/>
      <c r="M180" s="119"/>
    </row>
    <row r="181" spans="1:13" ht="21.75" customHeight="1" x14ac:dyDescent="0.5">
      <c r="A181" s="4">
        <f>ROW()</f>
        <v>181</v>
      </c>
      <c r="B181" s="120" t="s">
        <v>27</v>
      </c>
      <c r="C181" s="116"/>
      <c r="D181" s="116"/>
      <c r="E181" s="116"/>
      <c r="F181" s="116"/>
      <c r="G181" s="120"/>
      <c r="H181" s="121">
        <f>+H49</f>
        <v>0</v>
      </c>
      <c r="I181" s="121">
        <f>+H181+I151</f>
        <v>0</v>
      </c>
      <c r="J181" s="121">
        <f>+I181+J151</f>
        <v>0</v>
      </c>
      <c r="K181" s="121">
        <f>+J181+K151</f>
        <v>0</v>
      </c>
      <c r="L181" s="121">
        <f>+K181+L151</f>
        <v>0</v>
      </c>
      <c r="M181" s="121">
        <f>+L181+M151</f>
        <v>0</v>
      </c>
    </row>
    <row r="182" spans="1:13" ht="21.75" customHeight="1" x14ac:dyDescent="0.5">
      <c r="A182" s="4">
        <f>ROW()</f>
        <v>182</v>
      </c>
      <c r="B182" s="120" t="s">
        <v>89</v>
      </c>
      <c r="C182" s="116"/>
      <c r="D182" s="116"/>
      <c r="E182" s="116"/>
      <c r="F182" s="116"/>
      <c r="G182" s="120"/>
      <c r="H182" s="121">
        <f>+H50-H60</f>
        <v>0</v>
      </c>
      <c r="I182" s="121">
        <f>+H182-I134</f>
        <v>0</v>
      </c>
      <c r="J182" s="121">
        <f>+I182-J134</f>
        <v>0</v>
      </c>
      <c r="K182" s="121">
        <f>+J182-K134</f>
        <v>0</v>
      </c>
      <c r="L182" s="121">
        <f>+K182-L134</f>
        <v>0</v>
      </c>
      <c r="M182" s="121">
        <f>+L182-M134</f>
        <v>0</v>
      </c>
    </row>
    <row r="183" spans="1:13" ht="21.75" customHeight="1" thickBot="1" x14ac:dyDescent="0.55000000000000004">
      <c r="A183" s="4">
        <f>ROW()</f>
        <v>183</v>
      </c>
      <c r="B183" s="117" t="s">
        <v>29</v>
      </c>
      <c r="C183" s="116"/>
      <c r="D183" s="116"/>
      <c r="E183" s="116"/>
      <c r="F183" s="116"/>
      <c r="G183" s="120"/>
      <c r="H183" s="122">
        <f t="shared" ref="H183:M183" si="4">SUM(H181:H182)</f>
        <v>0</v>
      </c>
      <c r="I183" s="122">
        <f t="shared" si="4"/>
        <v>0</v>
      </c>
      <c r="J183" s="122">
        <f t="shared" si="4"/>
        <v>0</v>
      </c>
      <c r="K183" s="122">
        <f t="shared" si="4"/>
        <v>0</v>
      </c>
      <c r="L183" s="122">
        <f t="shared" si="4"/>
        <v>0</v>
      </c>
      <c r="M183" s="122">
        <f t="shared" si="4"/>
        <v>0</v>
      </c>
    </row>
    <row r="184" spans="1:13" ht="21.75" customHeight="1" thickTop="1" x14ac:dyDescent="0.5">
      <c r="A184" s="4">
        <f>ROW()</f>
        <v>184</v>
      </c>
      <c r="B184" s="120"/>
      <c r="C184" s="116"/>
      <c r="D184" s="116"/>
      <c r="E184" s="116"/>
      <c r="F184" s="116"/>
      <c r="G184" s="120"/>
      <c r="H184" s="120"/>
      <c r="I184" s="120"/>
      <c r="J184" s="120"/>
      <c r="K184" s="120"/>
      <c r="L184" s="120"/>
      <c r="M184" s="120"/>
    </row>
    <row r="185" spans="1:13" ht="21.75" customHeight="1" x14ac:dyDescent="0.5">
      <c r="A185" s="4">
        <f>ROW()</f>
        <v>185</v>
      </c>
      <c r="B185" s="120" t="s">
        <v>92</v>
      </c>
      <c r="C185" s="116"/>
      <c r="D185" s="116"/>
      <c r="E185" s="116"/>
      <c r="F185" s="116"/>
      <c r="G185" s="120"/>
      <c r="H185" s="121">
        <f>+H53</f>
        <v>0</v>
      </c>
      <c r="I185" s="121">
        <f>+H185</f>
        <v>0</v>
      </c>
      <c r="J185" s="121">
        <f t="shared" ref="J185:M185" si="5">+I185</f>
        <v>0</v>
      </c>
      <c r="K185" s="121">
        <f t="shared" si="5"/>
        <v>0</v>
      </c>
      <c r="L185" s="121">
        <f t="shared" si="5"/>
        <v>0</v>
      </c>
      <c r="M185" s="121">
        <f t="shared" si="5"/>
        <v>0</v>
      </c>
    </row>
    <row r="186" spans="1:13" ht="21.75" customHeight="1" x14ac:dyDescent="0.5">
      <c r="A186" s="4">
        <f>ROW()</f>
        <v>186</v>
      </c>
      <c r="B186" s="120" t="s">
        <v>31</v>
      </c>
      <c r="C186" s="116"/>
      <c r="D186" s="116"/>
      <c r="E186" s="116"/>
      <c r="F186" s="116"/>
      <c r="G186" s="120"/>
      <c r="H186" s="121">
        <f>+H54</f>
        <v>0</v>
      </c>
      <c r="I186" s="121">
        <f>+H186-I112</f>
        <v>0</v>
      </c>
      <c r="J186" s="121">
        <f>+I186-J112</f>
        <v>0</v>
      </c>
      <c r="K186" s="121">
        <f>+J186-K112</f>
        <v>0</v>
      </c>
      <c r="L186" s="121">
        <f>+K186-L112</f>
        <v>0</v>
      </c>
      <c r="M186" s="121">
        <f>+L186-M112</f>
        <v>0</v>
      </c>
    </row>
    <row r="187" spans="1:13" ht="21.75" customHeight="1" x14ac:dyDescent="0.5">
      <c r="A187" s="4">
        <f>ROW()</f>
        <v>187</v>
      </c>
      <c r="B187" s="120" t="s">
        <v>84</v>
      </c>
      <c r="C187" s="116"/>
      <c r="D187" s="116"/>
      <c r="E187" s="116"/>
      <c r="F187" s="116"/>
      <c r="G187" s="120"/>
      <c r="H187" s="121">
        <f>+H55</f>
        <v>0</v>
      </c>
      <c r="I187" s="121">
        <f>+H187-I110-I138</f>
        <v>0</v>
      </c>
      <c r="J187" s="121">
        <f>+I187-J110-J138</f>
        <v>0</v>
      </c>
      <c r="K187" s="121">
        <f>+J187-K110-K138</f>
        <v>0</v>
      </c>
      <c r="L187" s="121">
        <f>+K187-L110-L138</f>
        <v>0</v>
      </c>
      <c r="M187" s="121">
        <f>+L187-M110-M138</f>
        <v>0</v>
      </c>
    </row>
    <row r="188" spans="1:13" ht="21.75" customHeight="1" x14ac:dyDescent="0.5">
      <c r="A188" s="4">
        <f>ROW()</f>
        <v>188</v>
      </c>
      <c r="B188" s="120" t="s">
        <v>88</v>
      </c>
      <c r="C188" s="116"/>
      <c r="D188" s="116"/>
      <c r="E188" s="116"/>
      <c r="F188" s="116"/>
      <c r="G188" s="120"/>
      <c r="H188" s="121">
        <f>+H56</f>
        <v>0</v>
      </c>
      <c r="I188" s="121">
        <f>+H188</f>
        <v>0</v>
      </c>
      <c r="J188" s="121">
        <f t="shared" ref="J188:M188" si="6">+I188</f>
        <v>0</v>
      </c>
      <c r="K188" s="121">
        <f t="shared" si="6"/>
        <v>0</v>
      </c>
      <c r="L188" s="121">
        <f t="shared" si="6"/>
        <v>0</v>
      </c>
      <c r="M188" s="121">
        <f t="shared" si="6"/>
        <v>0</v>
      </c>
    </row>
    <row r="189" spans="1:13" ht="21.75" customHeight="1" thickBot="1" x14ac:dyDescent="0.55000000000000004">
      <c r="A189" s="4">
        <f>ROW()</f>
        <v>189</v>
      </c>
      <c r="B189" s="117" t="s">
        <v>33</v>
      </c>
      <c r="C189" s="116"/>
      <c r="D189" s="116"/>
      <c r="E189" s="116"/>
      <c r="F189" s="116"/>
      <c r="G189" s="120"/>
      <c r="H189" s="122">
        <f t="shared" ref="H189:M189" si="7">SUM(H183:H188)</f>
        <v>0</v>
      </c>
      <c r="I189" s="122">
        <f t="shared" si="7"/>
        <v>0</v>
      </c>
      <c r="J189" s="122">
        <f t="shared" si="7"/>
        <v>0</v>
      </c>
      <c r="K189" s="122">
        <f t="shared" si="7"/>
        <v>0</v>
      </c>
      <c r="L189" s="122">
        <f t="shared" si="7"/>
        <v>0</v>
      </c>
      <c r="M189" s="122">
        <f t="shared" si="7"/>
        <v>0</v>
      </c>
    </row>
    <row r="190" spans="1:13" ht="21.75" customHeight="1" thickTop="1" x14ac:dyDescent="0.5">
      <c r="A190" s="4">
        <f>ROW()</f>
        <v>190</v>
      </c>
      <c r="B190" s="120"/>
      <c r="C190" s="116"/>
      <c r="D190" s="116"/>
      <c r="E190" s="116"/>
      <c r="F190" s="116"/>
      <c r="G190" s="120"/>
      <c r="H190" s="120"/>
      <c r="I190" s="120"/>
      <c r="J190" s="120"/>
      <c r="K190" s="120"/>
      <c r="L190" s="120"/>
      <c r="M190" s="120"/>
    </row>
    <row r="191" spans="1:13" ht="21.75" customHeight="1" x14ac:dyDescent="0.5">
      <c r="A191" s="4">
        <f>ROW()</f>
        <v>191</v>
      </c>
      <c r="B191" s="117"/>
      <c r="C191" s="116"/>
      <c r="D191" s="116"/>
      <c r="E191" s="116"/>
      <c r="F191" s="116"/>
      <c r="G191" s="120"/>
      <c r="H191" s="120"/>
      <c r="I191" s="120"/>
      <c r="J191" s="120"/>
      <c r="K191" s="120"/>
      <c r="L191" s="120"/>
      <c r="M191" s="120"/>
    </row>
    <row r="192" spans="1:13" ht="21.75" customHeight="1" x14ac:dyDescent="0.5">
      <c r="A192" s="4">
        <f>ROW()</f>
        <v>192</v>
      </c>
      <c r="B192" s="117" t="s">
        <v>90</v>
      </c>
      <c r="C192" s="116"/>
      <c r="D192" s="116"/>
      <c r="E192" s="116"/>
      <c r="F192" s="116"/>
      <c r="G192" s="120"/>
      <c r="H192" s="120"/>
      <c r="I192" s="120"/>
      <c r="J192" s="120"/>
      <c r="K192" s="120"/>
      <c r="L192" s="120"/>
      <c r="M192" s="120"/>
    </row>
    <row r="193" spans="1:21" ht="21.75" customHeight="1" x14ac:dyDescent="0.5">
      <c r="A193" s="4">
        <f>ROW()</f>
        <v>193</v>
      </c>
      <c r="B193" s="120"/>
      <c r="C193" s="116"/>
      <c r="D193" s="116"/>
      <c r="E193" s="116"/>
      <c r="F193" s="116"/>
      <c r="G193" s="120"/>
      <c r="H193" s="120"/>
      <c r="I193" s="120"/>
      <c r="J193" s="120"/>
      <c r="K193" s="120"/>
      <c r="L193" s="120"/>
      <c r="M193" s="120"/>
    </row>
    <row r="194" spans="1:21" ht="21.75" customHeight="1" x14ac:dyDescent="0.5">
      <c r="A194" s="4">
        <f>ROW()</f>
        <v>194</v>
      </c>
      <c r="B194" s="120" t="s">
        <v>37</v>
      </c>
      <c r="C194" s="116"/>
      <c r="D194" s="116"/>
      <c r="E194" s="116"/>
      <c r="F194" s="116"/>
      <c r="G194" s="120"/>
      <c r="H194" s="121">
        <f>+H63</f>
        <v>0</v>
      </c>
      <c r="I194" s="121">
        <f>+H194</f>
        <v>0</v>
      </c>
      <c r="J194" s="121">
        <f t="shared" ref="J194:M194" si="8">+I194</f>
        <v>0</v>
      </c>
      <c r="K194" s="121">
        <f t="shared" si="8"/>
        <v>0</v>
      </c>
      <c r="L194" s="121">
        <f t="shared" si="8"/>
        <v>0</v>
      </c>
      <c r="M194" s="121">
        <f t="shared" si="8"/>
        <v>0</v>
      </c>
    </row>
    <row r="195" spans="1:21" ht="21.75" customHeight="1" x14ac:dyDescent="0.5">
      <c r="A195" s="4">
        <f>ROW()</f>
        <v>195</v>
      </c>
      <c r="B195" s="120" t="str">
        <f>+B64</f>
        <v>Bank Loan</v>
      </c>
      <c r="C195" s="116"/>
      <c r="D195" s="116"/>
      <c r="E195" s="116"/>
      <c r="F195" s="116"/>
      <c r="G195" s="120"/>
      <c r="H195" s="121">
        <f>+H64</f>
        <v>0</v>
      </c>
      <c r="I195" s="121">
        <f>+I26</f>
        <v>0</v>
      </c>
      <c r="J195" s="121">
        <f>+J26</f>
        <v>0</v>
      </c>
      <c r="K195" s="121">
        <f>+K26</f>
        <v>0</v>
      </c>
      <c r="L195" s="121">
        <f>+L26</f>
        <v>0</v>
      </c>
      <c r="M195" s="121">
        <f>+M26</f>
        <v>0</v>
      </c>
    </row>
    <row r="196" spans="1:21" ht="21.75" customHeight="1" x14ac:dyDescent="0.5">
      <c r="A196" s="4">
        <f>ROW()</f>
        <v>196</v>
      </c>
      <c r="B196" s="120" t="str">
        <f>+B65</f>
        <v>Mezzanine Loan</v>
      </c>
      <c r="C196" s="116"/>
      <c r="D196" s="116"/>
      <c r="E196" s="116"/>
      <c r="F196" s="116"/>
      <c r="G196" s="120"/>
      <c r="H196" s="121">
        <f>+H65</f>
        <v>0</v>
      </c>
      <c r="I196" s="121">
        <f>+I34</f>
        <v>0</v>
      </c>
      <c r="J196" s="121">
        <f>+J34</f>
        <v>0</v>
      </c>
      <c r="K196" s="121">
        <f>+K34</f>
        <v>0</v>
      </c>
      <c r="L196" s="121">
        <f>+L34</f>
        <v>0</v>
      </c>
      <c r="M196" s="121">
        <f>+M34</f>
        <v>0</v>
      </c>
    </row>
    <row r="197" spans="1:21" ht="21.75" customHeight="1" thickBot="1" x14ac:dyDescent="0.55000000000000004">
      <c r="A197" s="4">
        <f>ROW()</f>
        <v>197</v>
      </c>
      <c r="B197" s="120" t="s">
        <v>38</v>
      </c>
      <c r="C197" s="116"/>
      <c r="D197" s="116"/>
      <c r="E197" s="116"/>
      <c r="F197" s="116"/>
      <c r="G197" s="120"/>
      <c r="H197" s="122">
        <f t="shared" ref="H197:M197" si="9">SUM(H194:H196)</f>
        <v>0</v>
      </c>
      <c r="I197" s="122">
        <f t="shared" si="9"/>
        <v>0</v>
      </c>
      <c r="J197" s="122">
        <f t="shared" si="9"/>
        <v>0</v>
      </c>
      <c r="K197" s="122">
        <f t="shared" si="9"/>
        <v>0</v>
      </c>
      <c r="L197" s="122">
        <f t="shared" si="9"/>
        <v>0</v>
      </c>
      <c r="M197" s="122">
        <f t="shared" si="9"/>
        <v>0</v>
      </c>
    </row>
    <row r="198" spans="1:21" ht="21.75" customHeight="1" thickTop="1" x14ac:dyDescent="0.5">
      <c r="A198" s="4">
        <f>ROW()</f>
        <v>198</v>
      </c>
      <c r="B198" s="120"/>
      <c r="C198" s="116"/>
      <c r="D198" s="116"/>
      <c r="E198" s="116"/>
      <c r="F198" s="116"/>
      <c r="G198" s="120"/>
      <c r="H198" s="120"/>
      <c r="I198" s="120"/>
      <c r="J198" s="120"/>
      <c r="K198" s="120"/>
      <c r="L198" s="120"/>
      <c r="M198" s="120"/>
    </row>
    <row r="199" spans="1:21" ht="21.75" customHeight="1" x14ac:dyDescent="0.5">
      <c r="A199" s="4">
        <f>ROW()</f>
        <v>199</v>
      </c>
      <c r="B199" s="120" t="s">
        <v>91</v>
      </c>
      <c r="C199" s="116"/>
      <c r="D199" s="116"/>
      <c r="E199" s="116"/>
      <c r="F199" s="116"/>
      <c r="G199" s="120"/>
      <c r="H199" s="121">
        <f>+H68</f>
        <v>0</v>
      </c>
      <c r="I199" s="121">
        <f>+H199+I130</f>
        <v>0</v>
      </c>
      <c r="J199" s="121">
        <f>+I199+J130</f>
        <v>0</v>
      </c>
      <c r="K199" s="121">
        <f>+J199+K130</f>
        <v>0</v>
      </c>
      <c r="L199" s="121">
        <f>+K199+L130</f>
        <v>0</v>
      </c>
      <c r="M199" s="121">
        <f>+L199+M130</f>
        <v>0</v>
      </c>
    </row>
    <row r="200" spans="1:21" ht="21.75" customHeight="1" thickBot="1" x14ac:dyDescent="0.55000000000000004">
      <c r="A200" s="4">
        <f>ROW()</f>
        <v>200</v>
      </c>
      <c r="B200" s="117" t="s">
        <v>39</v>
      </c>
      <c r="C200" s="116"/>
      <c r="D200" s="116"/>
      <c r="E200" s="116"/>
      <c r="F200" s="116"/>
      <c r="G200" s="120"/>
      <c r="H200" s="123">
        <f t="shared" ref="H200:M200" si="10">+H199+H197</f>
        <v>0</v>
      </c>
      <c r="I200" s="123">
        <f t="shared" si="10"/>
        <v>0</v>
      </c>
      <c r="J200" s="123">
        <f t="shared" si="10"/>
        <v>0</v>
      </c>
      <c r="K200" s="123">
        <f t="shared" si="10"/>
        <v>0</v>
      </c>
      <c r="L200" s="123">
        <f t="shared" si="10"/>
        <v>0</v>
      </c>
      <c r="M200" s="123">
        <f t="shared" si="10"/>
        <v>0</v>
      </c>
    </row>
    <row r="201" spans="1:21" ht="21.75" customHeight="1" thickTop="1" x14ac:dyDescent="0.5">
      <c r="A201" s="4">
        <f>ROW()</f>
        <v>201</v>
      </c>
      <c r="B201" s="120"/>
      <c r="C201" s="116"/>
      <c r="D201" s="116"/>
      <c r="E201" s="116"/>
      <c r="F201" s="116"/>
      <c r="G201" s="120"/>
      <c r="H201" s="120"/>
      <c r="I201" s="120"/>
      <c r="J201" s="120"/>
      <c r="K201" s="120"/>
      <c r="L201" s="120"/>
      <c r="M201" s="120"/>
    </row>
    <row r="202" spans="1:21" ht="21.75" customHeight="1" x14ac:dyDescent="0.5">
      <c r="A202" s="4">
        <f>ROW()</f>
        <v>202</v>
      </c>
      <c r="B202" s="117" t="s">
        <v>40</v>
      </c>
      <c r="C202" s="116"/>
      <c r="D202" s="116"/>
      <c r="E202" s="116"/>
      <c r="F202" s="116"/>
      <c r="G202" s="120"/>
      <c r="H202" s="120"/>
      <c r="I202" s="120"/>
      <c r="J202" s="120"/>
      <c r="K202" s="120"/>
      <c r="L202" s="120"/>
      <c r="M202" s="120"/>
    </row>
    <row r="203" spans="1:21" ht="21.75" customHeight="1" x14ac:dyDescent="0.5">
      <c r="A203" s="4">
        <f>ROW()</f>
        <v>203</v>
      </c>
      <c r="B203" s="120" t="s">
        <v>41</v>
      </c>
      <c r="C203" s="116"/>
      <c r="D203" s="116"/>
      <c r="E203" s="116"/>
      <c r="F203" s="116"/>
      <c r="G203" s="120"/>
      <c r="H203" s="121">
        <f>+H72</f>
        <v>0</v>
      </c>
      <c r="I203" s="121">
        <f>+H203</f>
        <v>0</v>
      </c>
      <c r="J203" s="121">
        <f t="shared" ref="J203:M203" si="11">+I203</f>
        <v>0</v>
      </c>
      <c r="K203" s="121">
        <f t="shared" si="11"/>
        <v>0</v>
      </c>
      <c r="L203" s="121">
        <f t="shared" si="11"/>
        <v>0</v>
      </c>
      <c r="M203" s="121">
        <f t="shared" si="11"/>
        <v>0</v>
      </c>
    </row>
    <row r="204" spans="1:21" ht="21.75" customHeight="1" thickBot="1" x14ac:dyDescent="0.55000000000000004">
      <c r="A204" s="4">
        <f>ROW()</f>
        <v>204</v>
      </c>
      <c r="B204" s="120" t="s">
        <v>42</v>
      </c>
      <c r="C204" s="116"/>
      <c r="D204" s="116"/>
      <c r="E204" s="116"/>
      <c r="F204" s="116"/>
      <c r="G204" s="120"/>
      <c r="H204" s="121">
        <f>+H73</f>
        <v>0</v>
      </c>
      <c r="I204" s="121">
        <f>+H204+I122</f>
        <v>0</v>
      </c>
      <c r="J204" s="121">
        <f>+I204+J122</f>
        <v>0</v>
      </c>
      <c r="K204" s="121">
        <f>+J204+K122</f>
        <v>0</v>
      </c>
      <c r="L204" s="121">
        <f>+K204+L122</f>
        <v>0</v>
      </c>
      <c r="M204" s="121">
        <f>+L204+M122</f>
        <v>0</v>
      </c>
    </row>
    <row r="205" spans="1:21" ht="21.75" customHeight="1" thickBot="1" x14ac:dyDescent="0.55000000000000004">
      <c r="A205" s="4">
        <f>ROW()</f>
        <v>205</v>
      </c>
      <c r="B205" s="117" t="s">
        <v>43</v>
      </c>
      <c r="C205" s="116"/>
      <c r="D205" s="116"/>
      <c r="E205" s="116"/>
      <c r="F205" s="116"/>
      <c r="G205" s="120"/>
      <c r="H205" s="124">
        <f t="shared" ref="H205:M205" si="12">SUM(H203:H204)</f>
        <v>0</v>
      </c>
      <c r="I205" s="124">
        <f t="shared" si="12"/>
        <v>0</v>
      </c>
      <c r="J205" s="124">
        <f t="shared" si="12"/>
        <v>0</v>
      </c>
      <c r="K205" s="124">
        <f t="shared" si="12"/>
        <v>0</v>
      </c>
      <c r="L205" s="124">
        <f t="shared" si="12"/>
        <v>0</v>
      </c>
      <c r="M205" s="124">
        <f t="shared" si="12"/>
        <v>0</v>
      </c>
    </row>
    <row r="206" spans="1:21" ht="21.75" customHeight="1" thickTop="1" thickBot="1" x14ac:dyDescent="0.55000000000000004">
      <c r="A206" s="4">
        <f>ROW()</f>
        <v>206</v>
      </c>
      <c r="B206" s="120"/>
      <c r="C206" s="116"/>
      <c r="D206" s="116"/>
      <c r="E206" s="116"/>
      <c r="F206" s="116"/>
      <c r="G206" s="120"/>
      <c r="H206" s="125"/>
      <c r="I206" s="125"/>
      <c r="J206" s="125"/>
      <c r="K206" s="125"/>
      <c r="L206" s="125"/>
      <c r="M206" s="125"/>
    </row>
    <row r="207" spans="1:21" ht="21.75" customHeight="1" thickBot="1" x14ac:dyDescent="0.55000000000000004">
      <c r="A207" s="4">
        <f>ROW()</f>
        <v>207</v>
      </c>
      <c r="B207" s="117" t="s">
        <v>44</v>
      </c>
      <c r="C207" s="116"/>
      <c r="D207" s="116"/>
      <c r="E207" s="116"/>
      <c r="F207" s="116"/>
      <c r="G207" s="120"/>
      <c r="H207" s="122">
        <f t="shared" ref="H207:M207" si="13">+H205+H200</f>
        <v>0</v>
      </c>
      <c r="I207" s="122">
        <f t="shared" si="13"/>
        <v>0</v>
      </c>
      <c r="J207" s="122">
        <f t="shared" si="13"/>
        <v>0</v>
      </c>
      <c r="K207" s="122">
        <f t="shared" si="13"/>
        <v>0</v>
      </c>
      <c r="L207" s="122">
        <f t="shared" si="13"/>
        <v>0</v>
      </c>
      <c r="M207" s="122">
        <f t="shared" si="13"/>
        <v>0</v>
      </c>
    </row>
    <row r="208" spans="1:21" ht="21.75" customHeight="1" thickTop="1" x14ac:dyDescent="0.5">
      <c r="A208" s="4">
        <f>ROW()</f>
        <v>208</v>
      </c>
      <c r="B208" s="112"/>
      <c r="C208" s="116"/>
      <c r="D208" s="116"/>
      <c r="E208" s="116"/>
      <c r="F208" s="116"/>
      <c r="G208" s="112"/>
      <c r="H208" s="113">
        <f t="shared" ref="H208:M208" si="14">+H189-H207</f>
        <v>0</v>
      </c>
      <c r="I208" s="113">
        <f t="shared" si="14"/>
        <v>0</v>
      </c>
      <c r="J208" s="113">
        <f t="shared" si="14"/>
        <v>0</v>
      </c>
      <c r="K208" s="113">
        <f t="shared" si="14"/>
        <v>0</v>
      </c>
      <c r="L208" s="113">
        <f t="shared" si="14"/>
        <v>0</v>
      </c>
      <c r="M208" s="113">
        <f t="shared" si="14"/>
        <v>0</v>
      </c>
      <c r="R208" s="38"/>
      <c r="S208" s="38"/>
      <c r="T208" s="38"/>
      <c r="U208" s="38"/>
    </row>
    <row r="209" spans="1:21" ht="21.75" customHeight="1" x14ac:dyDescent="0.5">
      <c r="A209" s="4">
        <f>ROW()</f>
        <v>209</v>
      </c>
      <c r="B209" s="112"/>
      <c r="C209" s="116"/>
      <c r="D209" s="116"/>
      <c r="E209" s="116"/>
      <c r="F209" s="116"/>
      <c r="G209" s="112"/>
      <c r="H209" s="112"/>
      <c r="I209" s="112"/>
      <c r="J209" s="112"/>
      <c r="K209" s="112"/>
      <c r="L209" s="113"/>
      <c r="M209" s="113"/>
      <c r="R209" s="38"/>
      <c r="S209" s="38"/>
      <c r="T209" s="38"/>
      <c r="U209" s="38"/>
    </row>
    <row r="210" spans="1:21" ht="21.75" customHeight="1" x14ac:dyDescent="0.5"/>
    <row r="211" spans="1:21" ht="21.75" customHeight="1" x14ac:dyDescent="0.5"/>
    <row r="212" spans="1:21" ht="21.75" customHeight="1" x14ac:dyDescent="0.5"/>
    <row r="213" spans="1:21" ht="21.75" customHeight="1" x14ac:dyDescent="0.5"/>
    <row r="214" spans="1:21" ht="21.75" customHeight="1" x14ac:dyDescent="0.5"/>
    <row r="215" spans="1:21" ht="21.75" customHeight="1" x14ac:dyDescent="0.5"/>
    <row r="216" spans="1:21" ht="21.75" customHeight="1" x14ac:dyDescent="0.5"/>
    <row r="217" spans="1:21" ht="21.75" customHeight="1" x14ac:dyDescent="0.5"/>
    <row r="218" spans="1:21" ht="21.75" customHeight="1" x14ac:dyDescent="0.5"/>
    <row r="219" spans="1:21" ht="21.75" customHeight="1" x14ac:dyDescent="0.5"/>
    <row r="220" spans="1:21" ht="21.75" customHeight="1" x14ac:dyDescent="0.5"/>
    <row r="221" spans="1:21" ht="21.75" customHeight="1" x14ac:dyDescent="0.5"/>
    <row r="222" spans="1:21" ht="21.75" customHeight="1" x14ac:dyDescent="0.5"/>
    <row r="223" spans="1:21" ht="21.75" customHeight="1" x14ac:dyDescent="0.5"/>
    <row r="224" spans="1:21" ht="21.75" customHeight="1" x14ac:dyDescent="0.5"/>
    <row r="225" ht="21.75" customHeight="1" x14ac:dyDescent="0.5"/>
    <row r="226" ht="21.75" customHeight="1" x14ac:dyDescent="0.5"/>
    <row r="227" ht="21.75" customHeight="1" x14ac:dyDescent="0.5"/>
    <row r="228" ht="21.75" customHeight="1" x14ac:dyDescent="0.5"/>
    <row r="229" ht="21.75" customHeight="1" x14ac:dyDescent="0.5"/>
    <row r="230" ht="21.75" customHeight="1" x14ac:dyDescent="0.5"/>
    <row r="231" ht="21.75" customHeight="1" x14ac:dyDescent="0.5"/>
    <row r="232" ht="21.75" customHeight="1" x14ac:dyDescent="0.5"/>
    <row r="233" ht="21.75" customHeight="1" x14ac:dyDescent="0.5"/>
    <row r="234" ht="21.75" customHeight="1" x14ac:dyDescent="0.5"/>
    <row r="235" ht="21.75" customHeight="1" x14ac:dyDescent="0.5"/>
    <row r="236" ht="21.75" customHeight="1" x14ac:dyDescent="0.5"/>
    <row r="237" ht="21.75" customHeight="1" x14ac:dyDescent="0.5"/>
    <row r="238" ht="21.75" customHeight="1" x14ac:dyDescent="0.5"/>
    <row r="239" ht="21.75" customHeight="1" x14ac:dyDescent="0.5"/>
    <row r="240" ht="21.75" customHeight="1" x14ac:dyDescent="0.5"/>
    <row r="241" ht="21.75" customHeight="1" x14ac:dyDescent="0.5"/>
    <row r="242" ht="21.75" customHeight="1" x14ac:dyDescent="0.5"/>
    <row r="243" ht="21.75" customHeight="1" x14ac:dyDescent="0.5"/>
    <row r="244" ht="21.75" customHeight="1" x14ac:dyDescent="0.5"/>
    <row r="245" ht="21.75" customHeight="1" x14ac:dyDescent="0.5"/>
    <row r="246" ht="21.75" customHeight="1" x14ac:dyDescent="0.5"/>
    <row r="247" ht="21.75" customHeight="1" x14ac:dyDescent="0.5"/>
    <row r="248" ht="21.75" customHeight="1" x14ac:dyDescent="0.5"/>
    <row r="249" ht="21.75" customHeight="1" x14ac:dyDescent="0.5"/>
    <row r="250" ht="21.75" customHeight="1" x14ac:dyDescent="0.5"/>
    <row r="251" ht="21.75" customHeight="1" x14ac:dyDescent="0.5"/>
    <row r="252" ht="21.75" customHeight="1" x14ac:dyDescent="0.5"/>
    <row r="253" ht="21.75" customHeight="1" x14ac:dyDescent="0.5"/>
    <row r="254" ht="21.75" customHeight="1" x14ac:dyDescent="0.5"/>
    <row r="255" ht="21.75" customHeight="1" x14ac:dyDescent="0.5"/>
    <row r="256" ht="21.75" customHeight="1" x14ac:dyDescent="0.5"/>
    <row r="257" ht="21.75" customHeight="1" x14ac:dyDescent="0.5"/>
    <row r="258" ht="21.75" customHeight="1" x14ac:dyDescent="0.5"/>
    <row r="259" ht="21.75" customHeight="1" x14ac:dyDescent="0.5"/>
    <row r="260" ht="21.75" customHeight="1" x14ac:dyDescent="0.5"/>
    <row r="261" ht="21.75" customHeight="1" x14ac:dyDescent="0.5"/>
    <row r="262" ht="21.75" customHeight="1" x14ac:dyDescent="0.5"/>
    <row r="263" ht="21.75" customHeight="1" x14ac:dyDescent="0.5"/>
    <row r="264" ht="21.75" customHeight="1" x14ac:dyDescent="0.5"/>
    <row r="265" ht="21.75" customHeight="1" x14ac:dyDescent="0.5"/>
    <row r="266" ht="21.75" customHeight="1" x14ac:dyDescent="0.5"/>
    <row r="267" ht="21.75" customHeight="1" x14ac:dyDescent="0.5"/>
    <row r="268" ht="21.75" customHeight="1" x14ac:dyDescent="0.5"/>
    <row r="269" ht="21.75" customHeight="1" x14ac:dyDescent="0.5"/>
    <row r="270" ht="21.75" customHeight="1" x14ac:dyDescent="0.5"/>
    <row r="271" ht="21.75" customHeight="1" x14ac:dyDescent="0.5"/>
    <row r="272" ht="21.75" customHeight="1" x14ac:dyDescent="0.5"/>
    <row r="273" ht="21.75" customHeight="1" x14ac:dyDescent="0.5"/>
    <row r="274" ht="21.75" customHeight="1" x14ac:dyDescent="0.5"/>
    <row r="275" ht="21.75" customHeight="1" x14ac:dyDescent="0.5"/>
    <row r="276" ht="21.75" customHeight="1" x14ac:dyDescent="0.5"/>
    <row r="277" ht="21.75" customHeight="1" x14ac:dyDescent="0.5"/>
    <row r="278" ht="21.75" customHeight="1" x14ac:dyDescent="0.5"/>
    <row r="279" ht="21.75" customHeight="1" x14ac:dyDescent="0.5"/>
    <row r="280" ht="21.75" customHeight="1" x14ac:dyDescent="0.5"/>
    <row r="281" ht="21.75" customHeight="1" x14ac:dyDescent="0.5"/>
    <row r="282" ht="21.75" customHeight="1" x14ac:dyDescent="0.5"/>
    <row r="283" ht="21.75" customHeight="1" x14ac:dyDescent="0.5"/>
    <row r="284" ht="21.75" customHeight="1" x14ac:dyDescent="0.5"/>
    <row r="285" ht="21.75" customHeight="1" x14ac:dyDescent="0.5"/>
    <row r="286" ht="21.75" customHeight="1" x14ac:dyDescent="0.5"/>
    <row r="287" ht="21.75" customHeight="1" x14ac:dyDescent="0.5"/>
    <row r="288" ht="21.75" customHeight="1" x14ac:dyDescent="0.5"/>
    <row r="289" ht="21.75" customHeight="1" x14ac:dyDescent="0.5"/>
    <row r="290" ht="21.75" customHeight="1" x14ac:dyDescent="0.5"/>
    <row r="291" ht="21.75" customHeight="1" x14ac:dyDescent="0.5"/>
    <row r="292" ht="21.75" customHeight="1" x14ac:dyDescent="0.5"/>
    <row r="293" ht="21.75" customHeight="1" x14ac:dyDescent="0.5"/>
    <row r="294" ht="21.75" customHeight="1" x14ac:dyDescent="0.5"/>
    <row r="295" ht="21.75" customHeight="1" x14ac:dyDescent="0.5"/>
    <row r="296" ht="21.75" customHeight="1" x14ac:dyDescent="0.5"/>
    <row r="297" ht="21.75" customHeight="1" x14ac:dyDescent="0.5"/>
    <row r="298" ht="21.75" customHeight="1" x14ac:dyDescent="0.5"/>
    <row r="299" ht="21.75" customHeight="1" x14ac:dyDescent="0.5"/>
    <row r="300" ht="21.75" customHeight="1" x14ac:dyDescent="0.5"/>
    <row r="301" ht="21.75" customHeight="1" x14ac:dyDescent="0.5"/>
    <row r="302" ht="21.75" customHeight="1" x14ac:dyDescent="0.5"/>
    <row r="303" ht="21.75" customHeight="1" x14ac:dyDescent="0.5"/>
    <row r="304" ht="21.75" customHeight="1" x14ac:dyDescent="0.5"/>
    <row r="305" ht="21.75" customHeight="1" x14ac:dyDescent="0.5"/>
    <row r="306" ht="21.75" customHeight="1" x14ac:dyDescent="0.5"/>
    <row r="307" ht="21.75" customHeight="1" x14ac:dyDescent="0.5"/>
    <row r="308" ht="21.75" customHeight="1" x14ac:dyDescent="0.5"/>
    <row r="309" ht="21.75" customHeight="1" x14ac:dyDescent="0.5"/>
    <row r="310" ht="21.75" customHeight="1" x14ac:dyDescent="0.5"/>
    <row r="311" ht="21.75" customHeight="1" x14ac:dyDescent="0.5"/>
    <row r="312" ht="21.75" customHeight="1" x14ac:dyDescent="0.5"/>
    <row r="313" ht="21.75" customHeight="1" x14ac:dyDescent="0.5"/>
    <row r="314" ht="21.75" customHeight="1" x14ac:dyDescent="0.5"/>
    <row r="315" ht="21.75" customHeight="1" x14ac:dyDescent="0.5"/>
    <row r="316" ht="21.75" customHeight="1" x14ac:dyDescent="0.5"/>
    <row r="317" ht="21.75" customHeight="1" x14ac:dyDescent="0.5"/>
    <row r="318" ht="21.75" customHeight="1" x14ac:dyDescent="0.5"/>
    <row r="319" ht="21.75" customHeight="1" x14ac:dyDescent="0.5"/>
    <row r="320" ht="21.75" customHeight="1" x14ac:dyDescent="0.5"/>
    <row r="321" ht="21.75" customHeight="1" x14ac:dyDescent="0.5"/>
    <row r="322" ht="21.75" customHeight="1" x14ac:dyDescent="0.5"/>
    <row r="323" ht="21.75" customHeight="1" x14ac:dyDescent="0.5"/>
    <row r="324" ht="21.75" customHeight="1" x14ac:dyDescent="0.5"/>
    <row r="325" ht="21.75" customHeight="1" x14ac:dyDescent="0.5"/>
    <row r="326" ht="21.75" customHeight="1" x14ac:dyDescent="0.5"/>
    <row r="327" ht="21.75" customHeight="1" x14ac:dyDescent="0.5"/>
    <row r="328" ht="21.75" customHeight="1" x14ac:dyDescent="0.5"/>
    <row r="329" ht="21.75" customHeight="1" x14ac:dyDescent="0.5"/>
    <row r="330" ht="21.75" customHeight="1" x14ac:dyDescent="0.5"/>
    <row r="331" ht="21.75" customHeight="1" x14ac:dyDescent="0.5"/>
    <row r="332" ht="21.75" customHeight="1" x14ac:dyDescent="0.5"/>
    <row r="333" ht="21.75" customHeight="1" x14ac:dyDescent="0.5"/>
    <row r="334" ht="21.75" customHeight="1" x14ac:dyDescent="0.5"/>
    <row r="335" ht="21.75" customHeight="1" x14ac:dyDescent="0.5"/>
    <row r="336" ht="21.75" customHeight="1" x14ac:dyDescent="0.5"/>
    <row r="337" ht="21.75" customHeight="1" x14ac:dyDescent="0.5"/>
    <row r="338" ht="21.75" customHeight="1" x14ac:dyDescent="0.5"/>
    <row r="339" ht="21.75" customHeight="1" x14ac:dyDescent="0.5"/>
    <row r="340" ht="21.75" customHeight="1" x14ac:dyDescent="0.5"/>
    <row r="341" ht="21.75" customHeight="1" x14ac:dyDescent="0.5"/>
    <row r="342" ht="21.75" customHeight="1" x14ac:dyDescent="0.5"/>
    <row r="343" ht="21.75" customHeight="1" x14ac:dyDescent="0.5"/>
    <row r="344" ht="21.75" customHeight="1" x14ac:dyDescent="0.5"/>
    <row r="345" ht="21.75" customHeight="1" x14ac:dyDescent="0.5"/>
    <row r="346" ht="21.75" customHeight="1" x14ac:dyDescent="0.5"/>
    <row r="347" ht="21.75" customHeight="1" x14ac:dyDescent="0.5"/>
    <row r="348" ht="21.75" customHeight="1" x14ac:dyDescent="0.5"/>
    <row r="349" ht="21.75" customHeight="1" x14ac:dyDescent="0.5"/>
    <row r="350" ht="21.75" customHeight="1" x14ac:dyDescent="0.5"/>
    <row r="351" ht="21.75" customHeight="1" x14ac:dyDescent="0.5"/>
    <row r="352" ht="21.75" customHeight="1" x14ac:dyDescent="0.5"/>
    <row r="353" ht="21.75" customHeight="1" x14ac:dyDescent="0.5"/>
    <row r="354" ht="21.75" customHeight="1" x14ac:dyDescent="0.5"/>
    <row r="355" ht="21.75" customHeight="1" x14ac:dyDescent="0.5"/>
    <row r="356" ht="21.75" customHeight="1" x14ac:dyDescent="0.5"/>
    <row r="357" ht="21.75" customHeight="1" x14ac:dyDescent="0.5"/>
    <row r="358" ht="21.75" customHeight="1" x14ac:dyDescent="0.5"/>
    <row r="359" ht="21.75" customHeight="1" x14ac:dyDescent="0.5"/>
    <row r="360" ht="21.75" customHeight="1" x14ac:dyDescent="0.5"/>
    <row r="361" ht="21.75" customHeight="1" x14ac:dyDescent="0.5"/>
    <row r="362" ht="21.75" customHeight="1" x14ac:dyDescent="0.5"/>
    <row r="363" ht="21.75" customHeight="1" x14ac:dyDescent="0.5"/>
    <row r="364" ht="21.75" customHeight="1" x14ac:dyDescent="0.5"/>
    <row r="365" ht="21.75" customHeight="1" x14ac:dyDescent="0.5"/>
    <row r="366" ht="21.75" customHeight="1" x14ac:dyDescent="0.5"/>
    <row r="367" ht="21.75" customHeight="1" x14ac:dyDescent="0.5"/>
    <row r="368" ht="21.75" customHeight="1" x14ac:dyDescent="0.5"/>
    <row r="369" ht="21.75" customHeight="1" x14ac:dyDescent="0.5"/>
    <row r="370" ht="21.75" customHeight="1" x14ac:dyDescent="0.5"/>
    <row r="371" ht="21.75" customHeight="1" x14ac:dyDescent="0.5"/>
    <row r="372" ht="21.75" customHeight="1" x14ac:dyDescent="0.5"/>
    <row r="373" ht="21.75" customHeight="1" x14ac:dyDescent="0.5"/>
    <row r="374" ht="21.75" customHeight="1" x14ac:dyDescent="0.5"/>
    <row r="375" ht="21.75" customHeight="1" x14ac:dyDescent="0.5"/>
    <row r="376" ht="21.75" customHeight="1" x14ac:dyDescent="0.5"/>
    <row r="377" ht="21.75" customHeight="1" x14ac:dyDescent="0.5"/>
    <row r="378" ht="21.75" customHeight="1" x14ac:dyDescent="0.5"/>
    <row r="379" ht="21.75" customHeight="1" x14ac:dyDescent="0.5"/>
    <row r="380" ht="21.75" customHeight="1" x14ac:dyDescent="0.5"/>
    <row r="381" ht="21.75" customHeight="1" x14ac:dyDescent="0.5"/>
    <row r="382" ht="21.75" customHeight="1" x14ac:dyDescent="0.5"/>
    <row r="383" ht="21.75" customHeight="1" x14ac:dyDescent="0.5"/>
    <row r="384" ht="21.75" customHeight="1" x14ac:dyDescent="0.5"/>
    <row r="385" ht="21.75" customHeight="1" x14ac:dyDescent="0.5"/>
    <row r="386" ht="21.75" customHeight="1" x14ac:dyDescent="0.5"/>
    <row r="387" ht="21.75" customHeight="1" x14ac:dyDescent="0.5"/>
    <row r="388" ht="21.75" customHeight="1" x14ac:dyDescent="0.5"/>
    <row r="389" ht="21.75" customHeight="1" x14ac:dyDescent="0.5"/>
    <row r="390" ht="21.75" customHeight="1" x14ac:dyDescent="0.5"/>
    <row r="391" ht="21.75" customHeight="1" x14ac:dyDescent="0.5"/>
    <row r="392" ht="21.75" customHeight="1" x14ac:dyDescent="0.5"/>
    <row r="393" ht="21.75" customHeight="1" x14ac:dyDescent="0.5"/>
    <row r="394" ht="21.75" customHeight="1" x14ac:dyDescent="0.5"/>
    <row r="395" ht="21.75" customHeight="1" x14ac:dyDescent="0.5"/>
    <row r="396" ht="21.75" customHeight="1" x14ac:dyDescent="0.5"/>
    <row r="397" ht="21.75" customHeight="1" x14ac:dyDescent="0.5"/>
    <row r="398" ht="21.75" customHeight="1" x14ac:dyDescent="0.5"/>
    <row r="399" ht="21.75" customHeight="1" x14ac:dyDescent="0.5"/>
    <row r="400" ht="21.75" customHeight="1" x14ac:dyDescent="0.5"/>
    <row r="401" ht="21.75" customHeight="1" x14ac:dyDescent="0.5"/>
    <row r="402" ht="21.75" customHeight="1" x14ac:dyDescent="0.5"/>
    <row r="403" ht="21.75" customHeight="1" x14ac:dyDescent="0.5"/>
    <row r="404" ht="21.75" customHeight="1" x14ac:dyDescent="0.5"/>
    <row r="405" ht="21.75" customHeight="1" x14ac:dyDescent="0.5"/>
    <row r="406" ht="21.75" customHeight="1" x14ac:dyDescent="0.5"/>
    <row r="407" ht="21.75" customHeight="1" x14ac:dyDescent="0.5"/>
    <row r="408" ht="21.75" customHeight="1" x14ac:dyDescent="0.5"/>
    <row r="409" ht="21.75" customHeight="1" x14ac:dyDescent="0.5"/>
    <row r="410" ht="21.75" customHeight="1" x14ac:dyDescent="0.5"/>
    <row r="411" ht="21.75" customHeight="1" x14ac:dyDescent="0.5"/>
    <row r="412" ht="21.75" customHeight="1" x14ac:dyDescent="0.5"/>
    <row r="413" ht="21.75" customHeight="1" x14ac:dyDescent="0.5"/>
    <row r="414" ht="21.75" customHeight="1" x14ac:dyDescent="0.5"/>
    <row r="415" ht="21.75" customHeight="1" x14ac:dyDescent="0.5"/>
    <row r="416" ht="21.75" customHeight="1" x14ac:dyDescent="0.5"/>
    <row r="417" ht="21.75" customHeight="1" x14ac:dyDescent="0.5"/>
    <row r="418" ht="21.75" customHeight="1" x14ac:dyDescent="0.5"/>
    <row r="419" ht="21.75" customHeight="1" x14ac:dyDescent="0.5"/>
    <row r="420" ht="21.75" customHeight="1" x14ac:dyDescent="0.5"/>
    <row r="421" ht="21.75" customHeight="1" x14ac:dyDescent="0.5"/>
    <row r="422" ht="21.75" customHeight="1" x14ac:dyDescent="0.5"/>
    <row r="423" ht="21.75" customHeight="1" x14ac:dyDescent="0.5"/>
    <row r="424" ht="21.75" customHeight="1" x14ac:dyDescent="0.5"/>
    <row r="425" ht="21.75" customHeight="1" x14ac:dyDescent="0.5"/>
    <row r="426" ht="21.75" customHeight="1" x14ac:dyDescent="0.5"/>
    <row r="427" ht="21.75" customHeight="1" x14ac:dyDescent="0.5"/>
    <row r="428" ht="21.75" customHeight="1" x14ac:dyDescent="0.5"/>
    <row r="429" ht="21.75" customHeight="1" x14ac:dyDescent="0.5"/>
    <row r="430" ht="21.75" customHeight="1" x14ac:dyDescent="0.5"/>
    <row r="431" ht="21.75" customHeight="1" x14ac:dyDescent="0.5"/>
    <row r="432" ht="21.75" customHeight="1" x14ac:dyDescent="0.5"/>
    <row r="433" ht="21.75" customHeight="1" x14ac:dyDescent="0.5"/>
    <row r="434" ht="21.75" customHeight="1" x14ac:dyDescent="0.5"/>
    <row r="435" ht="21.75" customHeight="1" x14ac:dyDescent="0.5"/>
    <row r="436" ht="21.75" customHeight="1" x14ac:dyDescent="0.5"/>
    <row r="437" ht="21.75" customHeight="1" x14ac:dyDescent="0.5"/>
    <row r="438" ht="21.75" customHeight="1" x14ac:dyDescent="0.5"/>
    <row r="439" ht="21.75" customHeight="1" x14ac:dyDescent="0.5"/>
    <row r="440" ht="21.75" customHeight="1" x14ac:dyDescent="0.5"/>
    <row r="441" ht="21.75" customHeight="1" x14ac:dyDescent="0.5"/>
    <row r="442" ht="21.75" customHeight="1" x14ac:dyDescent="0.5"/>
  </sheetData>
  <mergeCells count="5">
    <mergeCell ref="I158:M158"/>
    <mergeCell ref="I125:M125"/>
    <mergeCell ref="I19:P19"/>
    <mergeCell ref="I79:M79"/>
    <mergeCell ref="I97:M97"/>
  </mergeCells>
  <pageMargins left="0.7" right="0.7" top="0.75" bottom="0.75" header="0.3" footer="0.3"/>
  <pageSetup scale="51" fitToHeight="0" orientation="landscape" r:id="rId1"/>
  <headerFooter>
    <oddFooter>Page &amp;P&amp;RGreen_Landscape_Services_Buyout_Case_Study_financials.xls</oddFooter>
  </headerFooter>
  <rowBreaks count="3" manualBreakCount="3">
    <brk id="43" max="16383" man="1"/>
    <brk id="77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2019-06-01T07:42:45Z</cp:lastPrinted>
  <dcterms:created xsi:type="dcterms:W3CDTF">2016-05-10T22:14:49Z</dcterms:created>
  <dcterms:modified xsi:type="dcterms:W3CDTF">2019-06-03T16:35:07Z</dcterms:modified>
</cp:coreProperties>
</file>