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96" windowHeight="84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<sst xmlns="http://schemas.openxmlformats.org/spreadsheetml/2006/main" count="24" uniqueCount="21">
  <si>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Day</t>
  </si>
  <si>
    <t>Today</t>
  </si>
  <si>
    <t>Delivery</t>
  </si>
  <si>
    <t>Profit (loss) per ounce</t>
  </si>
  <si>
    <t>Futures
Price</t>
  </si>
  <si>
    <t>Daily Proceeds x 5,000 ounces / contract</t>
  </si>
  <si>
    <t>Contract=</t>
  </si>
  <si>
    <t>sum=</t>
  </si>
  <si>
    <t>Credit</t>
  </si>
  <si>
    <t>Debit</t>
  </si>
  <si>
    <t>bushels</t>
  </si>
  <si>
    <t>FUTURES and FORWARDS</t>
  </si>
  <si>
    <t>Example 4</t>
  </si>
  <si>
    <t>Revenue from Oil Sales</t>
  </si>
  <si>
    <t>+ Profit form Futures</t>
  </si>
  <si>
    <t>Total Proceeds</t>
  </si>
  <si>
    <t>Example 2</t>
  </si>
  <si>
    <t>Daily Mark-to-Market - June 2012</t>
  </si>
  <si>
    <t>10% 
Balance *</t>
  </si>
  <si>
    <t>Future Price X 5,000 ounces x 10%</t>
  </si>
  <si>
    <t>Oil Prices in July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</si>
</sst>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mmm\-yyyy"/>
  </numFmts>
  <fonts count="4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44" fontId="0" fillId="0" borderId="0" xfId="44" applyFont="1" applyAlignment="1">
      <alignment/>
    </xf>
    <xf numFmtId="165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right"/>
    </xf>
    <xf numFmtId="43" fontId="0" fillId="0" borderId="10" xfId="42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4" fontId="0" fillId="0" borderId="11" xfId="0" applyNumberFormat="1" applyBorder="1" applyAlignment="1">
      <alignment/>
    </xf>
    <xf numFmtId="165" fontId="0" fillId="0" borderId="10" xfId="42" applyNumberFormat="1" applyFont="1" applyBorder="1" applyAlignment="1">
      <alignment/>
    </xf>
    <xf numFmtId="43" fontId="0" fillId="0" borderId="0" xfId="42" applyNumberFormat="1" applyFont="1" applyAlignment="1">
      <alignment/>
    </xf>
    <xf numFmtId="0" fontId="1" fillId="33" borderId="12" xfId="0" applyFont="1" applyFill="1" applyBorder="1" applyAlignment="1">
      <alignment horizontal="center"/>
    </xf>
    <xf numFmtId="14" fontId="41" fillId="0" borderId="0" xfId="0" applyNumberFormat="1" applyFont="1" applyAlignment="1" quotePrefix="1">
      <alignment horizontal="center"/>
    </xf>
    <xf numFmtId="0" fontId="41" fillId="0" borderId="0" xfId="0" applyFont="1" applyAlignment="1">
      <alignment/>
    </xf>
    <xf numFmtId="44" fontId="41" fillId="0" borderId="0" xfId="44" applyFont="1" applyAlignment="1">
      <alignment/>
    </xf>
    <xf numFmtId="44" fontId="41" fillId="0" borderId="11" xfId="44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K1" sqref="K1"/>
    </sheetView>
  </sheetViews>
  <sheetFormatPr defaultColWidth="9.140625" defaultRowHeight="12.75"/>
  <cols>
    <col min="1" max="1" width="4.7109375" style="0" customWidth="1"/>
    <col min="3" max="3" width="7.7109375" style="0" customWidth="1"/>
    <col min="5" max="5" width="9.8515625" style="0" customWidth="1"/>
    <col min="6" max="6" width="11.140625" style="0" customWidth="1"/>
    <col min="7" max="7" width="10.28125" style="0" customWidth="1"/>
    <col min="8" max="8" width="13.7109375" style="0" customWidth="1"/>
    <col min="9" max="9" width="13.28125" style="0" customWidth="1"/>
  </cols>
  <sheetData>
    <row r="1" ht="19.5">
      <c r="B1" s="9" t="s">
        <v>11</v>
      </c>
    </row>
    <row r="3" ht="12">
      <c r="B3" s="8" t="s">
        <v>16</v>
      </c>
    </row>
    <row r="5" ht="12">
      <c r="B5" s="8" t="s">
        <v>17</v>
      </c>
    </row>
    <row r="6" spans="1:14" ht="61.5" thickBot="1">
      <c r="A6" s="1"/>
      <c r="B6" s="7" t="s">
        <v>0</v>
      </c>
      <c r="C6" s="7"/>
      <c r="D6" s="7" t="s">
        <v>4</v>
      </c>
      <c r="E6" s="7" t="s">
        <v>3</v>
      </c>
      <c r="F6" s="7" t="s">
        <v>5</v>
      </c>
      <c r="G6" s="7"/>
      <c r="H6" s="7" t="s">
        <v>18</v>
      </c>
      <c r="J6" s="1"/>
      <c r="K6" s="1"/>
      <c r="L6" s="1"/>
      <c r="M6" s="1"/>
      <c r="N6" s="1"/>
    </row>
    <row r="7" spans="2:8" ht="12" thickTop="1">
      <c r="B7" s="15">
        <v>41070</v>
      </c>
      <c r="C7" s="16" t="s">
        <v>1</v>
      </c>
      <c r="D7" s="17">
        <v>28.305</v>
      </c>
      <c r="E7" s="2"/>
      <c r="H7" s="13">
        <f>+D7*5000*0.1</f>
        <v>14152.5</v>
      </c>
    </row>
    <row r="8" spans="2:8" ht="12">
      <c r="B8" s="15">
        <v>41071</v>
      </c>
      <c r="C8" s="16"/>
      <c r="D8" s="17">
        <f>+D7+1</f>
        <v>29.305</v>
      </c>
      <c r="E8" s="2">
        <f>+D8-D7</f>
        <v>1</v>
      </c>
      <c r="F8" s="4">
        <f>+E8*$F$15</f>
        <v>5000</v>
      </c>
      <c r="G8" t="s">
        <v>8</v>
      </c>
      <c r="H8" s="4">
        <f>+H7+F8</f>
        <v>19152.5</v>
      </c>
    </row>
    <row r="9" spans="2:8" ht="12">
      <c r="B9" s="15">
        <v>41072</v>
      </c>
      <c r="C9" s="16"/>
      <c r="D9" s="17">
        <f>+D8+0.25</f>
        <v>29.555</v>
      </c>
      <c r="E9" s="2">
        <f>+D9-D8</f>
        <v>0.25</v>
      </c>
      <c r="F9" s="4">
        <f>+E9*$F$15</f>
        <v>1250</v>
      </c>
      <c r="G9" t="s">
        <v>8</v>
      </c>
      <c r="H9" s="4">
        <f>+H8+F9</f>
        <v>20402.5</v>
      </c>
    </row>
    <row r="10" spans="2:8" ht="12">
      <c r="B10" s="15">
        <v>41073</v>
      </c>
      <c r="C10" s="16"/>
      <c r="D10" s="17">
        <f>+D9-0.3</f>
        <v>29.255</v>
      </c>
      <c r="E10" s="2">
        <f>+D10-D9</f>
        <v>-0.3000000000000007</v>
      </c>
      <c r="F10" s="4">
        <f>+E10*$F$15</f>
        <v>-1500.0000000000036</v>
      </c>
      <c r="G10" t="s">
        <v>9</v>
      </c>
      <c r="H10" s="4">
        <f>+H9+F10</f>
        <v>18902.499999999996</v>
      </c>
    </row>
    <row r="11" spans="2:8" ht="12">
      <c r="B11" s="15">
        <v>41074</v>
      </c>
      <c r="C11" s="16"/>
      <c r="D11" s="17">
        <f>+D10-0.5</f>
        <v>28.755</v>
      </c>
      <c r="E11" s="2">
        <f>+D11-D10</f>
        <v>-0.5</v>
      </c>
      <c r="F11" s="4">
        <f>+E11*$F$15</f>
        <v>-2500</v>
      </c>
      <c r="G11" t="s">
        <v>9</v>
      </c>
      <c r="H11" s="4">
        <f>+H10+F11</f>
        <v>16402.499999999996</v>
      </c>
    </row>
    <row r="12" spans="2:8" ht="12">
      <c r="B12" s="15">
        <v>41075</v>
      </c>
      <c r="C12" s="16" t="s">
        <v>2</v>
      </c>
      <c r="D12" s="17">
        <f>+D11+1</f>
        <v>29.755</v>
      </c>
      <c r="E12" s="2">
        <f>+D12-D11</f>
        <v>1</v>
      </c>
      <c r="F12" s="4">
        <f>+E12*$F$15</f>
        <v>5000</v>
      </c>
      <c r="G12" t="s">
        <v>8</v>
      </c>
      <c r="H12" s="4">
        <f>+H11+F12</f>
        <v>21402.499999999996</v>
      </c>
    </row>
    <row r="13" spans="5:9" ht="12" thickBot="1">
      <c r="E13" s="5" t="s">
        <v>7</v>
      </c>
      <c r="F13" s="6">
        <f>SUM(F7:F12)</f>
        <v>7249.999999999996</v>
      </c>
      <c r="I13" s="4"/>
    </row>
    <row r="14" ht="12" thickTop="1"/>
    <row r="15" spans="5:7" ht="12">
      <c r="E15" t="s">
        <v>6</v>
      </c>
      <c r="F15" s="3">
        <v>5000</v>
      </c>
      <c r="G15" t="s">
        <v>10</v>
      </c>
    </row>
    <row r="17" ht="12">
      <c r="B17" s="10" t="s">
        <v>19</v>
      </c>
    </row>
    <row r="19" ht="12">
      <c r="B19" s="8" t="s">
        <v>12</v>
      </c>
    </row>
    <row r="20" spans="6:8" ht="12">
      <c r="F20" s="14" t="s">
        <v>20</v>
      </c>
      <c r="G20" s="14"/>
      <c r="H20" s="14"/>
    </row>
    <row r="21" spans="6:8" ht="12" thickBot="1">
      <c r="F21" s="11">
        <f>+G21-4</f>
        <v>88.86</v>
      </c>
      <c r="G21" s="18">
        <v>92.86</v>
      </c>
      <c r="H21" s="11">
        <f>+G21+4</f>
        <v>96.86</v>
      </c>
    </row>
    <row r="22" spans="2:8" ht="12">
      <c r="B22" t="s">
        <v>13</v>
      </c>
      <c r="E22" s="3">
        <v>100000</v>
      </c>
      <c r="F22" s="3">
        <f>+$E$22*F21</f>
        <v>8886000</v>
      </c>
      <c r="G22" s="3">
        <f>+$E$22*G21</f>
        <v>9286000</v>
      </c>
      <c r="H22" s="3">
        <f>+$E$22*H21</f>
        <v>9686000</v>
      </c>
    </row>
    <row r="23" spans="2:8" ht="12">
      <c r="B23" s="10" t="s">
        <v>14</v>
      </c>
      <c r="E23" s="3">
        <v>100000</v>
      </c>
      <c r="F23" s="3">
        <f>+($G$21-F21)*$E$23</f>
        <v>400000</v>
      </c>
      <c r="G23" s="3">
        <f>+($G$21-G21)*$E$23</f>
        <v>0</v>
      </c>
      <c r="H23" s="3">
        <f>+($G$21-H21)*$E$23</f>
        <v>-400000</v>
      </c>
    </row>
    <row r="24" spans="2:8" ht="12" thickBot="1">
      <c r="B24" t="s">
        <v>15</v>
      </c>
      <c r="F24" s="12">
        <f>SUM(F22:F23)</f>
        <v>9286000</v>
      </c>
      <c r="G24" s="12">
        <f>SUM(G22:G23)</f>
        <v>9286000</v>
      </c>
      <c r="H24" s="12">
        <f>SUM(H22:H23)</f>
        <v>9286000</v>
      </c>
    </row>
    <row r="25" ht="12" thickTop="1">
      <c r="F25" s="3"/>
    </row>
    <row r="26" ht="12">
      <c r="F26" s="3"/>
    </row>
    <row r="27" ht="12">
      <c r="F27" s="3"/>
    </row>
  </sheetData>
  <sheetProtection/>
  <mergeCells count="1">
    <mergeCell ref="F20:H2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Chris Droussiotis</cp:lastModifiedBy>
  <dcterms:created xsi:type="dcterms:W3CDTF">2011-05-17T19:02:44Z</dcterms:created>
  <dcterms:modified xsi:type="dcterms:W3CDTF">2017-08-21T13:06:07Z</dcterms:modified>
  <cp:category/>
  <cp:version/>
  <cp:contentType/>
  <cp:contentStatus/>
</cp:coreProperties>
</file>